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autoCompressPictures="0"/>
  <bookViews>
    <workbookView xWindow="3675" yWindow="600" windowWidth="19320" windowHeight="15480"/>
  </bookViews>
  <sheets>
    <sheet name="Sheet1" sheetId="1" r:id="rId1"/>
    <sheet name="Sheet2" sheetId="2" r:id="rId2"/>
    <sheet name="Sheet3" sheetId="3" r:id="rId3"/>
  </sheets>
  <definedNames>
    <definedName name="APR">Sheet1!$D$4</definedName>
    <definedName name="Balance">Sheet1!$A$4</definedName>
    <definedName name="monthly_payment">Sheet1!$F$4</definedName>
    <definedName name="payment">Sheet1!$F$4</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D4" i="1"/>
  <c r="E7"/>
  <c r="B8" s="1"/>
  <c r="E8" s="1"/>
  <c r="H7"/>
  <c r="F7"/>
  <c r="B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G7" l="1"/>
  <c r="G8" s="1"/>
  <c r="D8"/>
  <c r="B9" s="1"/>
  <c r="H8" l="1"/>
  <c r="E9"/>
  <c r="G9" s="1"/>
  <c r="D9"/>
  <c r="H9" s="1"/>
  <c r="B10" l="1"/>
  <c r="D10" l="1"/>
  <c r="H10" s="1"/>
  <c r="E10"/>
  <c r="G10" s="1"/>
  <c r="B11" l="1"/>
  <c r="D11" l="1"/>
  <c r="H11" s="1"/>
  <c r="E11"/>
  <c r="G11" s="1"/>
  <c r="B12" l="1"/>
  <c r="D12" l="1"/>
  <c r="H12" s="1"/>
  <c r="E12"/>
  <c r="G12" s="1"/>
  <c r="B13" l="1"/>
  <c r="D13" l="1"/>
  <c r="H13" s="1"/>
  <c r="E13"/>
  <c r="G13" s="1"/>
  <c r="B14" l="1"/>
  <c r="D14" l="1"/>
  <c r="H14" s="1"/>
  <c r="E14"/>
  <c r="G14" s="1"/>
  <c r="B15" l="1"/>
  <c r="D15" l="1"/>
  <c r="H15" s="1"/>
  <c r="E15"/>
  <c r="G15" s="1"/>
  <c r="B16" l="1"/>
  <c r="D16" s="1"/>
  <c r="H16" s="1"/>
  <c r="E16" l="1"/>
  <c r="G16" s="1"/>
  <c r="B17" l="1"/>
  <c r="D17" s="1"/>
  <c r="H17" s="1"/>
  <c r="E17" l="1"/>
  <c r="G17" s="1"/>
  <c r="B18" l="1"/>
  <c r="D18" s="1"/>
  <c r="H18" s="1"/>
  <c r="E18" l="1"/>
  <c r="G18" s="1"/>
  <c r="B19" l="1"/>
  <c r="D19" l="1"/>
  <c r="H19" s="1"/>
  <c r="E19"/>
  <c r="G19" s="1"/>
  <c r="B20" l="1"/>
  <c r="D20" s="1"/>
  <c r="H20" s="1"/>
  <c r="E20" l="1"/>
  <c r="G20" s="1"/>
  <c r="B21" l="1"/>
  <c r="D21" s="1"/>
  <c r="H21" s="1"/>
  <c r="E21" l="1"/>
  <c r="G21" s="1"/>
  <c r="B22" l="1"/>
  <c r="D22" s="1"/>
  <c r="H22" s="1"/>
  <c r="E22" l="1"/>
  <c r="G22" s="1"/>
  <c r="B23" l="1"/>
  <c r="D23" s="1"/>
  <c r="H23" s="1"/>
  <c r="E23" l="1"/>
  <c r="G23" s="1"/>
  <c r="B24" l="1"/>
  <c r="D24" s="1"/>
  <c r="H24" s="1"/>
  <c r="E24" l="1"/>
  <c r="G24" s="1"/>
  <c r="B25" l="1"/>
  <c r="D25" s="1"/>
  <c r="H25" s="1"/>
  <c r="E25" l="1"/>
  <c r="G25" s="1"/>
  <c r="B26" l="1"/>
  <c r="D26" s="1"/>
  <c r="H26" s="1"/>
  <c r="E26" l="1"/>
  <c r="G26" s="1"/>
  <c r="B27" l="1"/>
  <c r="E27" s="1"/>
  <c r="G27" s="1"/>
  <c r="D27" l="1"/>
  <c r="H27" s="1"/>
  <c r="B28" l="1"/>
  <c r="E28" s="1"/>
  <c r="G28" s="1"/>
  <c r="D28" l="1"/>
  <c r="H28" s="1"/>
  <c r="B29" l="1"/>
  <c r="E29" s="1"/>
  <c r="G29" s="1"/>
  <c r="D29" l="1"/>
  <c r="H29" s="1"/>
  <c r="B30" l="1"/>
  <c r="D30" s="1"/>
  <c r="H30" s="1"/>
  <c r="E30" l="1"/>
  <c r="G30" l="1"/>
  <c r="B31"/>
  <c r="E31" l="1"/>
  <c r="G31" s="1"/>
  <c r="D31"/>
  <c r="H31" s="1"/>
  <c r="B32" l="1"/>
  <c r="E32" l="1"/>
  <c r="G32" s="1"/>
  <c r="D32"/>
  <c r="H32" s="1"/>
  <c r="B33" l="1"/>
  <c r="D33" l="1"/>
  <c r="E33"/>
  <c r="G33" s="1"/>
  <c r="H33" l="1"/>
  <c r="B34"/>
  <c r="B35" l="1"/>
  <c r="E35" s="1"/>
  <c r="D34"/>
  <c r="H34" s="1"/>
  <c r="E34"/>
  <c r="G34" s="1"/>
  <c r="G35" l="1"/>
  <c r="D35"/>
  <c r="H35" s="1"/>
  <c r="B36"/>
  <c r="D36" s="1"/>
  <c r="H36" s="1"/>
  <c r="E36" l="1"/>
  <c r="G36" s="1"/>
  <c r="B37" l="1"/>
  <c r="E37" s="1"/>
  <c r="G37" s="1"/>
  <c r="D37" l="1"/>
  <c r="H37" s="1"/>
  <c r="B38" l="1"/>
  <c r="D38" s="1"/>
  <c r="H38" s="1"/>
  <c r="E38" l="1"/>
  <c r="G38" s="1"/>
  <c r="B39" l="1"/>
  <c r="E39" s="1"/>
  <c r="G39" s="1"/>
  <c r="D39" l="1"/>
  <c r="H39" s="1"/>
  <c r="B40" l="1"/>
  <c r="D40" s="1"/>
  <c r="H40" s="1"/>
  <c r="E40" l="1"/>
  <c r="G40" s="1"/>
  <c r="B41" l="1"/>
  <c r="D41" s="1"/>
  <c r="E41" l="1"/>
  <c r="G41" s="1"/>
  <c r="H41"/>
  <c r="B42" l="1"/>
  <c r="D42" s="1"/>
  <c r="E42" l="1"/>
  <c r="G42" s="1"/>
  <c r="H42"/>
  <c r="B43"/>
  <c r="D43" l="1"/>
  <c r="H43" s="1"/>
  <c r="E43"/>
  <c r="G43" s="1"/>
  <c r="B44" l="1"/>
  <c r="D44" l="1"/>
  <c r="E44"/>
  <c r="G44" s="1"/>
  <c r="H44" l="1"/>
  <c r="B45"/>
  <c r="D45" l="1"/>
  <c r="H45" s="1"/>
  <c r="E45"/>
  <c r="G45" s="1"/>
  <c r="B46" l="1"/>
  <c r="E46" l="1"/>
  <c r="G46" s="1"/>
  <c r="D46"/>
  <c r="H46" l="1"/>
  <c r="B47"/>
  <c r="D47" l="1"/>
  <c r="H47" s="1"/>
  <c r="E47"/>
  <c r="G47" s="1"/>
  <c r="B48" l="1"/>
  <c r="D48" l="1"/>
  <c r="E48"/>
  <c r="G48" s="1"/>
  <c r="H48" l="1"/>
  <c r="B49"/>
  <c r="E49" l="1"/>
  <c r="G49" s="1"/>
  <c r="D49"/>
  <c r="H49" s="1"/>
  <c r="B50" l="1"/>
  <c r="E50" l="1"/>
  <c r="G50" s="1"/>
  <c r="D50"/>
  <c r="H50" l="1"/>
  <c r="B51"/>
  <c r="E51" l="1"/>
  <c r="G51" s="1"/>
  <c r="D51"/>
  <c r="H51" s="1"/>
  <c r="B52" l="1"/>
  <c r="D52" l="1"/>
  <c r="H52" s="1"/>
  <c r="E52"/>
  <c r="G52" s="1"/>
  <c r="B53" l="1"/>
  <c r="D53" s="1"/>
  <c r="E53" l="1"/>
  <c r="G53" s="1"/>
  <c r="H53"/>
  <c r="B54" l="1"/>
  <c r="E54" s="1"/>
  <c r="G54" s="1"/>
  <c r="D54" l="1"/>
  <c r="H54" s="1"/>
  <c r="B55" l="1"/>
  <c r="E55" s="1"/>
  <c r="G55" s="1"/>
  <c r="D55" l="1"/>
  <c r="H55" s="1"/>
  <c r="B56" l="1"/>
  <c r="D56" s="1"/>
  <c r="H56" s="1"/>
  <c r="E56" l="1"/>
  <c r="G56" s="1"/>
  <c r="B57" l="1"/>
  <c r="E57" s="1"/>
  <c r="G57" s="1"/>
  <c r="D57" l="1"/>
  <c r="H57" s="1"/>
  <c r="B58" l="1"/>
  <c r="E58" s="1"/>
  <c r="G58" s="1"/>
  <c r="D58" l="1"/>
  <c r="H58" s="1"/>
  <c r="B59" l="1"/>
  <c r="D59" s="1"/>
  <c r="H59" s="1"/>
  <c r="E59" l="1"/>
  <c r="G59" s="1"/>
  <c r="B60"/>
  <c r="D60" l="1"/>
  <c r="H60" s="1"/>
  <c r="E60"/>
  <c r="G60" s="1"/>
  <c r="B61" l="1"/>
  <c r="D61" l="1"/>
  <c r="H61" s="1"/>
  <c r="E61"/>
  <c r="G61" s="1"/>
  <c r="B62" l="1"/>
  <c r="E62" l="1"/>
  <c r="G62" s="1"/>
  <c r="D62"/>
  <c r="H62" s="1"/>
  <c r="B63" l="1"/>
  <c r="D63" l="1"/>
  <c r="H63" s="1"/>
  <c r="E63"/>
  <c r="G63" s="1"/>
  <c r="B64" l="1"/>
  <c r="D64" s="1"/>
  <c r="H64" s="1"/>
  <c r="E64" l="1"/>
  <c r="G64" s="1"/>
  <c r="B65"/>
  <c r="E65" s="1"/>
  <c r="G65" l="1"/>
  <c r="D65"/>
  <c r="H65" s="1"/>
  <c r="B66" l="1"/>
  <c r="D66" s="1"/>
  <c r="H66" s="1"/>
  <c r="B67" l="1"/>
  <c r="D67" s="1"/>
  <c r="H67" s="1"/>
  <c r="E66"/>
  <c r="G66" s="1"/>
  <c r="E67" l="1"/>
  <c r="G67" s="1"/>
  <c r="B68"/>
  <c r="E68" l="1"/>
  <c r="G68" s="1"/>
  <c r="D68"/>
  <c r="H68" s="1"/>
  <c r="B69" l="1"/>
  <c r="E69" l="1"/>
  <c r="G69" s="1"/>
  <c r="D69"/>
  <c r="H69" s="1"/>
  <c r="B70" l="1"/>
  <c r="D70" s="1"/>
  <c r="H70" s="1"/>
  <c r="B71" l="1"/>
  <c r="E71" s="1"/>
  <c r="E70"/>
  <c r="G70" s="1"/>
  <c r="G71" l="1"/>
  <c r="D71"/>
  <c r="H71" s="1"/>
  <c r="B72" l="1"/>
  <c r="E72" s="1"/>
  <c r="G72" s="1"/>
  <c r="D72" l="1"/>
  <c r="H72" l="1"/>
  <c r="B73"/>
  <c r="D73" l="1"/>
  <c r="E73"/>
  <c r="G73" s="1"/>
  <c r="H73" l="1"/>
  <c r="B74"/>
  <c r="D74" l="1"/>
  <c r="H74" s="1"/>
  <c r="E74"/>
  <c r="G74" s="1"/>
  <c r="B75" l="1"/>
  <c r="D75" l="1"/>
  <c r="H75" s="1"/>
  <c r="E75"/>
  <c r="G75" s="1"/>
  <c r="B76" l="1"/>
  <c r="E76" s="1"/>
  <c r="G76" s="1"/>
  <c r="D76" l="1"/>
  <c r="H76" s="1"/>
  <c r="B77" l="1"/>
  <c r="D77" s="1"/>
  <c r="H77" s="1"/>
  <c r="E77" l="1"/>
  <c r="G77" s="1"/>
  <c r="B78"/>
  <c r="D78" s="1"/>
  <c r="H78" s="1"/>
  <c r="E78" l="1"/>
  <c r="B79"/>
  <c r="E79" s="1"/>
  <c r="G78"/>
  <c r="D79" l="1"/>
  <c r="H79" s="1"/>
  <c r="G79"/>
  <c r="B80" l="1"/>
  <c r="D80" s="1"/>
  <c r="H80" s="1"/>
  <c r="E80" l="1"/>
  <c r="G80" s="1"/>
  <c r="B81"/>
  <c r="E81" s="1"/>
  <c r="G81" l="1"/>
  <c r="D81"/>
  <c r="H81" s="1"/>
  <c r="B82" l="1"/>
  <c r="D82" s="1"/>
  <c r="H82" s="1"/>
  <c r="E82" l="1"/>
  <c r="G82" s="1"/>
  <c r="B83"/>
  <c r="D83" s="1"/>
  <c r="H83" s="1"/>
  <c r="B84" l="1"/>
  <c r="D84" s="1"/>
  <c r="B85" s="1"/>
  <c r="E85" s="1"/>
  <c r="E83"/>
  <c r="G83" s="1"/>
  <c r="D85" l="1"/>
  <c r="H84"/>
  <c r="E84"/>
  <c r="G84" s="1"/>
  <c r="G85" s="1"/>
  <c r="H85" l="1"/>
  <c r="B86"/>
  <c r="E86" s="1"/>
  <c r="G86" s="1"/>
  <c r="D86" l="1"/>
  <c r="H86" s="1"/>
  <c r="B87" l="1"/>
  <c r="E87" s="1"/>
  <c r="G87" s="1"/>
  <c r="D87" l="1"/>
  <c r="H87" s="1"/>
  <c r="B88" l="1"/>
  <c r="D88" s="1"/>
  <c r="H88" s="1"/>
  <c r="B89"/>
  <c r="E89" s="1"/>
  <c r="G89" l="1"/>
  <c r="E88"/>
  <c r="G88" s="1"/>
  <c r="D89"/>
  <c r="H89" s="1"/>
  <c r="B90" l="1"/>
  <c r="D90" s="1"/>
  <c r="H90" s="1"/>
  <c r="B91" l="1"/>
  <c r="E91" s="1"/>
  <c r="E90"/>
  <c r="G90" s="1"/>
  <c r="G91" l="1"/>
  <c r="D91"/>
  <c r="H91" s="1"/>
  <c r="B92" l="1"/>
  <c r="E92" l="1"/>
  <c r="G92" s="1"/>
  <c r="D92"/>
  <c r="H92" s="1"/>
  <c r="B93" l="1"/>
  <c r="E93" s="1"/>
  <c r="G93" s="1"/>
  <c r="D93" l="1"/>
  <c r="H93" s="1"/>
  <c r="B94" l="1"/>
  <c r="D94" l="1"/>
  <c r="H94" s="1"/>
  <c r="E94"/>
  <c r="G94" s="1"/>
  <c r="B95" l="1"/>
  <c r="D95" s="1"/>
  <c r="H95" s="1"/>
  <c r="B96" l="1"/>
  <c r="E96" s="1"/>
  <c r="E95"/>
  <c r="G95" s="1"/>
  <c r="G96" l="1"/>
  <c r="D96"/>
  <c r="H96" s="1"/>
  <c r="B97" l="1"/>
  <c r="D97" s="1"/>
  <c r="H97" s="1"/>
  <c r="B98" l="1"/>
  <c r="D98" s="1"/>
  <c r="H98" s="1"/>
  <c r="E97"/>
  <c r="G97" s="1"/>
  <c r="E98" l="1"/>
  <c r="G98" s="1"/>
  <c r="B99"/>
  <c r="E99" l="1"/>
  <c r="G99" s="1"/>
  <c r="D99"/>
  <c r="H99" s="1"/>
  <c r="B100" l="1"/>
  <c r="D100" l="1"/>
  <c r="H100" s="1"/>
  <c r="E100"/>
  <c r="G100" s="1"/>
  <c r="B101" l="1"/>
  <c r="E101" l="1"/>
  <c r="G101" s="1"/>
  <c r="D101"/>
  <c r="H101" s="1"/>
  <c r="B102" l="1"/>
  <c r="D102" s="1"/>
  <c r="H102" s="1"/>
  <c r="E102" l="1"/>
  <c r="G102" s="1"/>
  <c r="B103"/>
  <c r="E103" l="1"/>
  <c r="G103" s="1"/>
  <c r="D103"/>
  <c r="H103" s="1"/>
  <c r="B104" l="1"/>
  <c r="D104" l="1"/>
  <c r="H104" s="1"/>
  <c r="E104"/>
  <c r="G104" s="1"/>
  <c r="B105" l="1"/>
  <c r="D105" s="1"/>
  <c r="H105" s="1"/>
  <c r="E105" l="1"/>
  <c r="G105" s="1"/>
  <c r="B106"/>
  <c r="D106" l="1"/>
  <c r="H106" s="1"/>
  <c r="E106"/>
  <c r="G106" s="1"/>
  <c r="B107" l="1"/>
  <c r="D107" l="1"/>
  <c r="H107" s="1"/>
  <c r="E107"/>
  <c r="G107" s="1"/>
  <c r="B108" l="1"/>
  <c r="D108" l="1"/>
  <c r="H108" s="1"/>
  <c r="E108"/>
  <c r="G108" s="1"/>
  <c r="B109" l="1"/>
  <c r="E109" s="1"/>
  <c r="G109" s="1"/>
  <c r="D109" l="1"/>
  <c r="H109" s="1"/>
  <c r="B110" l="1"/>
  <c r="E110" l="1"/>
  <c r="G110" s="1"/>
  <c r="D110"/>
  <c r="H110" l="1"/>
  <c r="B111"/>
  <c r="E111" l="1"/>
  <c r="G111" s="1"/>
  <c r="D111"/>
  <c r="H111" s="1"/>
  <c r="B112" l="1"/>
  <c r="D112" l="1"/>
  <c r="H112" s="1"/>
  <c r="E112"/>
  <c r="G112" s="1"/>
  <c r="B113" l="1"/>
  <c r="E113" s="1"/>
  <c r="G113" s="1"/>
  <c r="D113" l="1"/>
  <c r="H113" s="1"/>
  <c r="B114" l="1"/>
  <c r="E114" s="1"/>
  <c r="G114" s="1"/>
  <c r="D114" l="1"/>
  <c r="H114" s="1"/>
  <c r="B115" l="1"/>
  <c r="E115" l="1"/>
  <c r="G115" s="1"/>
  <c r="D115"/>
  <c r="H115" s="1"/>
  <c r="B116" l="1"/>
  <c r="D116" s="1"/>
  <c r="H116" s="1"/>
  <c r="B117" l="1"/>
  <c r="E117" s="1"/>
  <c r="E116"/>
  <c r="G116" s="1"/>
  <c r="G117" l="1"/>
  <c r="D117"/>
  <c r="H117" s="1"/>
  <c r="B118" l="1"/>
  <c r="E118" s="1"/>
  <c r="G118" s="1"/>
  <c r="D118" l="1"/>
  <c r="H118" s="1"/>
  <c r="B119" l="1"/>
  <c r="D119" s="1"/>
  <c r="H119" s="1"/>
  <c r="B120" l="1"/>
  <c r="D120" s="1"/>
  <c r="H120" s="1"/>
  <c r="E119"/>
  <c r="G119" s="1"/>
  <c r="E120" l="1"/>
  <c r="G120" s="1"/>
  <c r="B121"/>
  <c r="D121" s="1"/>
  <c r="E121" l="1"/>
  <c r="G121" s="1"/>
  <c r="H121"/>
  <c r="B122"/>
  <c r="E122" l="1"/>
  <c r="G122" s="1"/>
  <c r="D122"/>
  <c r="H122" s="1"/>
  <c r="B123" l="1"/>
  <c r="E123" l="1"/>
  <c r="G123" s="1"/>
  <c r="D123"/>
  <c r="H123" l="1"/>
  <c r="B124"/>
  <c r="E124" l="1"/>
  <c r="G124" s="1"/>
  <c r="D124"/>
  <c r="H124" s="1"/>
  <c r="B125" l="1"/>
  <c r="E125" l="1"/>
  <c r="G125" s="1"/>
  <c r="D125"/>
  <c r="H125" l="1"/>
  <c r="B126"/>
  <c r="D126" l="1"/>
  <c r="H126" s="1"/>
  <c r="E126"/>
  <c r="G126" s="1"/>
  <c r="B127" l="1"/>
  <c r="D127" s="1"/>
  <c r="H127" s="1"/>
  <c r="E127" l="1"/>
  <c r="G127" s="1"/>
</calcChain>
</file>

<file path=xl/sharedStrings.xml><?xml version="1.0" encoding="utf-8"?>
<sst xmlns="http://schemas.openxmlformats.org/spreadsheetml/2006/main" count="12" uniqueCount="12">
  <si>
    <t>Month</t>
  </si>
  <si>
    <t>Balance</t>
  </si>
  <si>
    <t>Interest</t>
  </si>
  <si>
    <t>APR:</t>
  </si>
  <si>
    <t>Initial balance:</t>
  </si>
  <si>
    <t>Additional Payment</t>
  </si>
  <si>
    <t>New charges</t>
  </si>
  <si>
    <t>Total Payment</t>
  </si>
  <si>
    <t>Monthly payment:</t>
  </si>
  <si>
    <t>Monthly payment</t>
  </si>
  <si>
    <t>Exploring Credit Card Debt</t>
  </si>
  <si>
    <t>Total Interest</t>
  </si>
</sst>
</file>

<file path=xl/styles.xml><?xml version="1.0" encoding="utf-8"?>
<styleSheet xmlns="http://schemas.openxmlformats.org/spreadsheetml/2006/main">
  <numFmts count="1">
    <numFmt numFmtId="8" formatCode="&quot;$&quot;#,##0.00_);[Red]\(&quot;$&quot;#,##0.00\)"/>
  </numFmts>
  <fonts count="20">
    <font>
      <sz val="11"/>
      <color indexed="8"/>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6"/>
      <color indexed="8"/>
      <name val="Calibri"/>
      <family val="2"/>
    </font>
    <font>
      <sz val="8"/>
      <name val="Verdana"/>
      <family val="2"/>
    </font>
  </fonts>
  <fills count="26">
    <fill>
      <patternFill patternType="none"/>
    </fill>
    <fill>
      <patternFill patternType="gray125"/>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3">
    <xf numFmtId="0" fontId="0"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0" fontId="7" fillId="4" borderId="0" applyNumberFormat="0" applyBorder="0" applyAlignment="0" applyProtection="0"/>
    <xf numFmtId="0" fontId="11" fillId="21" borderId="2" applyNumberFormat="0" applyAlignment="0" applyProtection="0"/>
    <xf numFmtId="0" fontId="13" fillId="22" borderId="3" applyNumberFormat="0" applyAlignment="0" applyProtection="0"/>
    <xf numFmtId="0" fontId="15" fillId="0" borderId="0" applyNumberFormat="0" applyFill="0" applyBorder="0" applyAlignment="0" applyProtection="0"/>
    <xf numFmtId="0" fontId="6" fillId="5" borderId="0" applyNumberFormat="0" applyBorder="0" applyAlignment="0" applyProtection="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9" fillId="8" borderId="2" applyNumberFormat="0" applyAlignment="0" applyProtection="0"/>
    <xf numFmtId="0" fontId="12" fillId="0" borderId="7" applyNumberFormat="0" applyFill="0" applyAlignment="0" applyProtection="0"/>
    <xf numFmtId="0" fontId="8" fillId="23" borderId="0" applyNumberFormat="0" applyBorder="0" applyAlignment="0" applyProtection="0"/>
    <xf numFmtId="0" fontId="1" fillId="24" borderId="8" applyNumberFormat="0" applyFont="0" applyAlignment="0" applyProtection="0"/>
    <xf numFmtId="0" fontId="10" fillId="21" borderId="9" applyNumberFormat="0" applyAlignment="0" applyProtection="0"/>
    <xf numFmtId="0" fontId="2" fillId="0" borderId="0" applyNumberFormat="0" applyFill="0" applyBorder="0" applyAlignment="0" applyProtection="0"/>
    <xf numFmtId="0" fontId="16" fillId="0" borderId="10" applyNumberFormat="0" applyFill="0" applyAlignment="0" applyProtection="0"/>
    <xf numFmtId="0" fontId="14" fillId="0" borderId="0" applyNumberFormat="0" applyFill="0" applyBorder="0" applyAlignment="0" applyProtection="0"/>
    <xf numFmtId="9" fontId="1" fillId="0" borderId="0" applyFont="0" applyFill="0" applyBorder="0" applyAlignment="0" applyProtection="0"/>
  </cellStyleXfs>
  <cellXfs count="8">
    <xf numFmtId="0" fontId="0" fillId="0" borderId="0" xfId="0"/>
    <xf numFmtId="0" fontId="18" fillId="0" borderId="0" xfId="0" applyFont="1"/>
    <xf numFmtId="8" fontId="0" fillId="0" borderId="0" xfId="0" applyNumberFormat="1"/>
    <xf numFmtId="8" fontId="0" fillId="2" borderId="1" xfId="0" applyNumberFormat="1" applyFill="1" applyBorder="1"/>
    <xf numFmtId="10" fontId="0" fillId="2" borderId="1" xfId="0" applyNumberFormat="1" applyFill="1" applyBorder="1"/>
    <xf numFmtId="0" fontId="0" fillId="25" borderId="0" xfId="0" applyFill="1"/>
    <xf numFmtId="10" fontId="0" fillId="0" borderId="0" xfId="42" applyNumberFormat="1" applyFont="1"/>
    <xf numFmtId="0" fontId="0" fillId="0" borderId="0" xfId="42" applyNumberFormat="1" applyFont="1"/>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Percent" xfId="42" builtinId="5"/>
    <cellStyle name="Title" xfId="39"/>
    <cellStyle name="Total" xfId="40"/>
    <cellStyle name="Warning Text" xfId="4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title>
      <c:tx>
        <c:rich>
          <a:bodyPr/>
          <a:lstStyle/>
          <a:p>
            <a:pPr>
              <a:defRPr/>
            </a:pPr>
            <a:r>
              <a:rPr lang="en-US"/>
              <a:t>balance over time</a:t>
            </a:r>
          </a:p>
        </c:rich>
      </c:tx>
      <c:layout/>
    </c:title>
    <c:plotArea>
      <c:layout>
        <c:manualLayout>
          <c:layoutTarget val="inner"/>
          <c:xMode val="edge"/>
          <c:yMode val="edge"/>
          <c:x val="0.15887562228524996"/>
          <c:y val="0.33631840796019929"/>
          <c:w val="0.78240901247545624"/>
          <c:h val="0.52798096133505679"/>
        </c:manualLayout>
      </c:layout>
      <c:scatterChart>
        <c:scatterStyle val="smoothMarker"/>
        <c:ser>
          <c:idx val="1"/>
          <c:order val="1"/>
          <c:tx>
            <c:strRef>
              <c:f>Sheet1!$B$6</c:f>
              <c:strCache>
                <c:ptCount val="1"/>
                <c:pt idx="0">
                  <c:v>Balance</c:v>
                </c:pt>
              </c:strCache>
            </c:strRef>
          </c:tx>
          <c:spPr>
            <a:ln w="25400">
              <a:solidFill>
                <a:srgbClr val="666699"/>
              </a:solidFill>
              <a:prstDash val="solid"/>
            </a:ln>
          </c:spPr>
          <c:marker>
            <c:symbol val="none"/>
          </c:marker>
          <c:xVal>
            <c:numRef>
              <c:f>Sheet1!$A$7:$A$127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Sheet1!$B$7:$B$127</c:f>
              <c:numCache>
                <c:formatCode>"$"#,##0.00_);[Red]\("$"#,##0.00\)</c:formatCode>
                <c:ptCount val="121"/>
                <c:pt idx="0">
                  <c:v>945</c:v>
                </c:pt>
                <c:pt idx="1">
                  <c:v>900</c:v>
                </c:pt>
                <c:pt idx="2">
                  <c:v>867.9375</c:v>
                </c:pt>
                <c:pt idx="3">
                  <c:v>835.41410156250004</c:v>
                </c:pt>
                <c:pt idx="4">
                  <c:v>802.42317927246097</c:v>
                </c:pt>
                <c:pt idx="5">
                  <c:v>768.95801247450254</c:v>
                </c:pt>
                <c:pt idx="6">
                  <c:v>735.01178390382347</c:v>
                </c:pt>
                <c:pt idx="7">
                  <c:v>700.57757829744094</c:v>
                </c:pt>
                <c:pt idx="8">
                  <c:v>665.6483809854667</c:v>
                </c:pt>
                <c:pt idx="9">
                  <c:v>630.21707646213281</c:v>
                </c:pt>
                <c:pt idx="10">
                  <c:v>594.27644693627599</c:v>
                </c:pt>
                <c:pt idx="11">
                  <c:v>557.81917086098497</c:v>
                </c:pt>
                <c:pt idx="12">
                  <c:v>520.83782144211159</c:v>
                </c:pt>
                <c:pt idx="13">
                  <c:v>483.32486512534194</c:v>
                </c:pt>
                <c:pt idx="14">
                  <c:v>445.27266006151871</c:v>
                </c:pt>
                <c:pt idx="15">
                  <c:v>406.67345454990306</c:v>
                </c:pt>
                <c:pt idx="16">
                  <c:v>367.5193854590579</c:v>
                </c:pt>
                <c:pt idx="17">
                  <c:v>327.80247662503189</c:v>
                </c:pt>
                <c:pt idx="18">
                  <c:v>287.5146372265167</c:v>
                </c:pt>
                <c:pt idx="19">
                  <c:v>246.64766013664786</c:v>
                </c:pt>
                <c:pt idx="20">
                  <c:v>205.19322025111217</c:v>
                </c:pt>
                <c:pt idx="21">
                  <c:v>163.14287279222191</c:v>
                </c:pt>
                <c:pt idx="22">
                  <c:v>120.48805158861009</c:v>
                </c:pt>
                <c:pt idx="23">
                  <c:v>77.220067330196358</c:v>
                </c:pt>
                <c:pt idx="24">
                  <c:v>33.330105798067933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yVal>
          <c:smooth val="1"/>
        </c:ser>
        <c:ser>
          <c:idx val="2"/>
          <c:order val="2"/>
          <c:tx>
            <c:strRef>
              <c:f>Sheet1!$B$56:$B$127</c:f>
              <c:strCache>
                <c:ptCount val="1"/>
                <c:pt idx="0">
                  <c:v>paidoff paidoff paidoff paidoff paidoff paidoff paidoff paidoff paidoff paidoff paidoff paidoff paidoff paidoff paidoff paidoff paidoff paidoff paidoff paidoff paidoff paidoff paidoff paidoff paidoff paidoff paidoff paidoff paidoff paidoff paidoff paidoff</c:v>
                </c:pt>
              </c:strCache>
            </c:strRef>
          </c:tx>
          <c:marker>
            <c:symbol val="none"/>
          </c:marker>
          <c:xVal>
            <c:numRef>
              <c:f>Sheet1!#REF!</c:f>
              <c:numCache>
                <c:formatCode>General</c:formatCode>
                <c:ptCount val="1"/>
                <c:pt idx="0">
                  <c:v>1</c:v>
                </c:pt>
              </c:numCache>
            </c:numRef>
          </c:xVal>
          <c:yVal>
            <c:numRef>
              <c:f>Sheet1!#REF!</c:f>
              <c:numCache>
                <c:formatCode>General</c:formatCode>
                <c:ptCount val="1"/>
                <c:pt idx="0">
                  <c:v>1</c:v>
                </c:pt>
              </c:numCache>
            </c:numRef>
          </c:yVal>
          <c:smooth val="1"/>
        </c:ser>
        <c:ser>
          <c:idx val="0"/>
          <c:order val="0"/>
          <c:marker>
            <c:symbol val="none"/>
          </c:marker>
          <c:xVal>
            <c:numRef>
              <c:f>Sheet1!$A$7:$A$127</c:f>
              <c:numCache>
                <c:formatCode>General</c:formatCode>
                <c:ptCount val="1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numCache>
            </c:numRef>
          </c:xVal>
          <c:yVal>
            <c:numRef>
              <c:f>Sheet1!$B$7:$B$127</c:f>
              <c:numCache>
                <c:formatCode>"$"#,##0.00_);[Red]\("$"#,##0.00\)</c:formatCode>
                <c:ptCount val="121"/>
                <c:pt idx="0">
                  <c:v>945</c:v>
                </c:pt>
                <c:pt idx="1">
                  <c:v>900</c:v>
                </c:pt>
                <c:pt idx="2">
                  <c:v>867.9375</c:v>
                </c:pt>
                <c:pt idx="3">
                  <c:v>835.41410156250004</c:v>
                </c:pt>
                <c:pt idx="4">
                  <c:v>802.42317927246097</c:v>
                </c:pt>
                <c:pt idx="5">
                  <c:v>768.95801247450254</c:v>
                </c:pt>
                <c:pt idx="6">
                  <c:v>735.01178390382347</c:v>
                </c:pt>
                <c:pt idx="7">
                  <c:v>700.57757829744094</c:v>
                </c:pt>
                <c:pt idx="8">
                  <c:v>665.6483809854667</c:v>
                </c:pt>
                <c:pt idx="9">
                  <c:v>630.21707646213281</c:v>
                </c:pt>
                <c:pt idx="10">
                  <c:v>594.27644693627599</c:v>
                </c:pt>
                <c:pt idx="11">
                  <c:v>557.81917086098497</c:v>
                </c:pt>
                <c:pt idx="12">
                  <c:v>520.83782144211159</c:v>
                </c:pt>
                <c:pt idx="13">
                  <c:v>483.32486512534194</c:v>
                </c:pt>
                <c:pt idx="14">
                  <c:v>445.27266006151871</c:v>
                </c:pt>
                <c:pt idx="15">
                  <c:v>406.67345454990306</c:v>
                </c:pt>
                <c:pt idx="16">
                  <c:v>367.5193854590579</c:v>
                </c:pt>
                <c:pt idx="17">
                  <c:v>327.80247662503189</c:v>
                </c:pt>
                <c:pt idx="18">
                  <c:v>287.5146372265167</c:v>
                </c:pt>
                <c:pt idx="19">
                  <c:v>246.64766013664786</c:v>
                </c:pt>
                <c:pt idx="20">
                  <c:v>205.19322025111217</c:v>
                </c:pt>
                <c:pt idx="21">
                  <c:v>163.14287279222191</c:v>
                </c:pt>
                <c:pt idx="22">
                  <c:v>120.48805158861009</c:v>
                </c:pt>
                <c:pt idx="23">
                  <c:v>77.220067330196358</c:v>
                </c:pt>
                <c:pt idx="24">
                  <c:v>33.330105798067933</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numCache>
            </c:numRef>
          </c:yVal>
          <c:smooth val="1"/>
        </c:ser>
        <c:axId val="55847168"/>
        <c:axId val="55865728"/>
      </c:scatterChart>
      <c:valAx>
        <c:axId val="55847168"/>
        <c:scaling>
          <c:orientation val="minMax"/>
        </c:scaling>
        <c:axPos val="b"/>
        <c:title>
          <c:tx>
            <c:rich>
              <a:bodyPr/>
              <a:lstStyle/>
              <a:p>
                <a:pPr>
                  <a:defRPr/>
                </a:pPr>
                <a:r>
                  <a:rPr lang="en-US"/>
                  <a:t>months</a:t>
                </a:r>
              </a:p>
            </c:rich>
          </c:tx>
          <c:layout/>
        </c:title>
        <c:numFmt formatCode="General" sourceLinked="1"/>
        <c:tickLblPos val="nextTo"/>
        <c:crossAx val="55865728"/>
        <c:crosses val="autoZero"/>
        <c:crossBetween val="midCat"/>
      </c:valAx>
      <c:valAx>
        <c:axId val="55865728"/>
        <c:scaling>
          <c:orientation val="minMax"/>
        </c:scaling>
        <c:axPos val="l"/>
        <c:majorGridlines/>
        <c:numFmt formatCode="&quot;$&quot;#,##0.00_);[Red]\(&quot;$&quot;#,##0.00\)" sourceLinked="1"/>
        <c:tickLblPos val="nextTo"/>
        <c:crossAx val="55847168"/>
        <c:crosses val="autoZero"/>
        <c:crossBetween val="midCat"/>
      </c:valAx>
    </c:plotArea>
    <c:plotVisOnly val="1"/>
  </c:chart>
  <c:printSettings>
    <c:headerFooter/>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layout/>
    </c:title>
    <c:plotArea>
      <c:layout/>
      <c:lineChart>
        <c:grouping val="standard"/>
        <c:ser>
          <c:idx val="0"/>
          <c:order val="0"/>
          <c:tx>
            <c:strRef>
              <c:f>Sheet1!$H$6</c:f>
              <c:strCache>
                <c:ptCount val="1"/>
                <c:pt idx="0">
                  <c:v>Total Interest</c:v>
                </c:pt>
              </c:strCache>
            </c:strRef>
          </c:tx>
          <c:marker>
            <c:symbol val="none"/>
          </c:marker>
          <c:cat>
            <c:numRef>
              <c:f>Sheet1!$A$7:$A$67</c:f>
              <c:numCache>
                <c:formatCode>General</c:formatCode>
                <c:ptCount val="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numCache>
            </c:numRef>
          </c:cat>
          <c:val>
            <c:numRef>
              <c:f>Sheet1!$H$7:$H$67</c:f>
              <c:numCache>
                <c:formatCode>"$"#,##0.00_);[Red]\("$"#,##0.00\)</c:formatCode>
                <c:ptCount val="61"/>
                <c:pt idx="0">
                  <c:v>0</c:v>
                </c:pt>
                <c:pt idx="1">
                  <c:v>12.937499999999998</c:v>
                </c:pt>
                <c:pt idx="2">
                  <c:v>25.414101562499997</c:v>
                </c:pt>
                <c:pt idx="3">
                  <c:v>37.423179272460935</c:v>
                </c:pt>
                <c:pt idx="4">
                  <c:v>48.95801247450256</c:v>
                </c:pt>
                <c:pt idx="5">
                  <c:v>60.011783903823535</c:v>
                </c:pt>
                <c:pt idx="6">
                  <c:v>70.577578297440994</c:v>
                </c:pt>
                <c:pt idx="7">
                  <c:v>80.648380985466702</c:v>
                </c:pt>
                <c:pt idx="8">
                  <c:v>90.217076462132781</c:v>
                </c:pt>
                <c:pt idx="9">
                  <c:v>99.276446936275931</c:v>
                </c:pt>
                <c:pt idx="10">
                  <c:v>107.8191708609849</c:v>
                </c:pt>
                <c:pt idx="11">
                  <c:v>115.83782144211156</c:v>
                </c:pt>
                <c:pt idx="12">
                  <c:v>123.32486512534192</c:v>
                </c:pt>
                <c:pt idx="13">
                  <c:v>130.27266006151871</c:v>
                </c:pt>
                <c:pt idx="14">
                  <c:v>136.67345454990303</c:v>
                </c:pt>
                <c:pt idx="15">
                  <c:v>142.51938545905787</c:v>
                </c:pt>
                <c:pt idx="16">
                  <c:v>147.80247662503183</c:v>
                </c:pt>
                <c:pt idx="17">
                  <c:v>152.51463722651667</c:v>
                </c:pt>
                <c:pt idx="18">
                  <c:v>156.64766013664786</c:v>
                </c:pt>
                <c:pt idx="19">
                  <c:v>160.19322025111217</c:v>
                </c:pt>
                <c:pt idx="20">
                  <c:v>163.14287279222191</c:v>
                </c:pt>
                <c:pt idx="21">
                  <c:v>165.48805158861009</c:v>
                </c:pt>
                <c:pt idx="22">
                  <c:v>167.22006733019637</c:v>
                </c:pt>
                <c:pt idx="23">
                  <c:v>168.33010579806793</c:v>
                </c:pt>
                <c:pt idx="24">
                  <c:v>168.80922606891517</c:v>
                </c:pt>
                <c:pt idx="25">
                  <c:v>168.80922606891517</c:v>
                </c:pt>
                <c:pt idx="26">
                  <c:v>168.80922606891517</c:v>
                </c:pt>
                <c:pt idx="27">
                  <c:v>168.80922606891517</c:v>
                </c:pt>
                <c:pt idx="28">
                  <c:v>168.80922606891517</c:v>
                </c:pt>
                <c:pt idx="29">
                  <c:v>168.80922606891517</c:v>
                </c:pt>
                <c:pt idx="30">
                  <c:v>168.80922606891517</c:v>
                </c:pt>
                <c:pt idx="31">
                  <c:v>168.80922606891517</c:v>
                </c:pt>
                <c:pt idx="32">
                  <c:v>168.80922606891517</c:v>
                </c:pt>
                <c:pt idx="33">
                  <c:v>168.80922606891517</c:v>
                </c:pt>
                <c:pt idx="34">
                  <c:v>168.80922606891517</c:v>
                </c:pt>
                <c:pt idx="35">
                  <c:v>168.80922606891517</c:v>
                </c:pt>
                <c:pt idx="36">
                  <c:v>168.80922606891517</c:v>
                </c:pt>
                <c:pt idx="37">
                  <c:v>168.80922606891517</c:v>
                </c:pt>
                <c:pt idx="38">
                  <c:v>168.80922606891517</c:v>
                </c:pt>
                <c:pt idx="39">
                  <c:v>168.80922606891517</c:v>
                </c:pt>
                <c:pt idx="40">
                  <c:v>168.80922606891517</c:v>
                </c:pt>
                <c:pt idx="41">
                  <c:v>168.80922606891517</c:v>
                </c:pt>
                <c:pt idx="42">
                  <c:v>168.80922606891517</c:v>
                </c:pt>
                <c:pt idx="43">
                  <c:v>168.80922606891517</c:v>
                </c:pt>
                <c:pt idx="44">
                  <c:v>168.80922606891517</c:v>
                </c:pt>
                <c:pt idx="45">
                  <c:v>168.80922606891517</c:v>
                </c:pt>
                <c:pt idx="46">
                  <c:v>168.80922606891517</c:v>
                </c:pt>
                <c:pt idx="47">
                  <c:v>168.80922606891517</c:v>
                </c:pt>
                <c:pt idx="48">
                  <c:v>168.80922606891517</c:v>
                </c:pt>
                <c:pt idx="49">
                  <c:v>168.80922606891517</c:v>
                </c:pt>
                <c:pt idx="50">
                  <c:v>168.80922606891517</c:v>
                </c:pt>
                <c:pt idx="51">
                  <c:v>168.80922606891517</c:v>
                </c:pt>
                <c:pt idx="52">
                  <c:v>168.80922606891517</c:v>
                </c:pt>
                <c:pt idx="53">
                  <c:v>168.80922606891517</c:v>
                </c:pt>
                <c:pt idx="54">
                  <c:v>168.80922606891517</c:v>
                </c:pt>
                <c:pt idx="55">
                  <c:v>168.80922606891517</c:v>
                </c:pt>
                <c:pt idx="56">
                  <c:v>168.80922606891517</c:v>
                </c:pt>
                <c:pt idx="57">
                  <c:v>168.80922606891517</c:v>
                </c:pt>
                <c:pt idx="58">
                  <c:v>168.80922606891517</c:v>
                </c:pt>
                <c:pt idx="59">
                  <c:v>168.80922606891517</c:v>
                </c:pt>
                <c:pt idx="60">
                  <c:v>168.80922606891517</c:v>
                </c:pt>
              </c:numCache>
            </c:numRef>
          </c:val>
        </c:ser>
        <c:marker val="1"/>
        <c:axId val="87107456"/>
        <c:axId val="87410944"/>
      </c:lineChart>
      <c:catAx>
        <c:axId val="87107456"/>
        <c:scaling>
          <c:orientation val="minMax"/>
        </c:scaling>
        <c:axPos val="b"/>
        <c:title>
          <c:tx>
            <c:rich>
              <a:bodyPr/>
              <a:lstStyle/>
              <a:p>
                <a:pPr>
                  <a:defRPr/>
                </a:pPr>
                <a:r>
                  <a:rPr lang="en-US"/>
                  <a:t>Months</a:t>
                </a:r>
              </a:p>
            </c:rich>
          </c:tx>
          <c:layout/>
        </c:title>
        <c:numFmt formatCode="General" sourceLinked="1"/>
        <c:tickLblPos val="nextTo"/>
        <c:crossAx val="87410944"/>
        <c:crosses val="autoZero"/>
        <c:auto val="1"/>
        <c:lblAlgn val="ctr"/>
        <c:lblOffset val="100"/>
        <c:tickLblSkip val="20"/>
        <c:tickMarkSkip val="20"/>
      </c:catAx>
      <c:valAx>
        <c:axId val="87410944"/>
        <c:scaling>
          <c:orientation val="minMax"/>
        </c:scaling>
        <c:axPos val="l"/>
        <c:majorGridlines/>
        <c:numFmt formatCode="&quot;$&quot;#,##0.00_);[Red]\(&quot;$&quot;#,##0.00\)" sourceLinked="1"/>
        <c:tickLblPos val="nextTo"/>
        <c:crossAx val="87107456"/>
        <c:crosses val="autoZero"/>
        <c:crossBetween val="between"/>
      </c:valAx>
    </c:plotArea>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10</xdr:col>
      <xdr:colOff>669925</xdr:colOff>
      <xdr:row>6</xdr:row>
      <xdr:rowOff>158750</xdr:rowOff>
    </xdr:from>
    <xdr:ext cx="184731" cy="306333"/>
    <xdr:sp macro="" textlink="">
      <xdr:nvSpPr>
        <xdr:cNvPr id="2" name="TextBox 1"/>
        <xdr:cNvSpPr txBox="1"/>
      </xdr:nvSpPr>
      <xdr:spPr>
        <a:xfrm>
          <a:off x="70199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8</xdr:col>
      <xdr:colOff>349250</xdr:colOff>
      <xdr:row>5</xdr:row>
      <xdr:rowOff>149225</xdr:rowOff>
    </xdr:from>
    <xdr:to>
      <xdr:col>12</xdr:col>
      <xdr:colOff>409619</xdr:colOff>
      <xdr:row>19</xdr:row>
      <xdr:rowOff>76217</xdr:rowOff>
    </xdr:to>
    <xdr:sp macro="" textlink="">
      <xdr:nvSpPr>
        <xdr:cNvPr id="3" name="TextBox 2"/>
        <xdr:cNvSpPr txBox="1"/>
      </xdr:nvSpPr>
      <xdr:spPr>
        <a:xfrm>
          <a:off x="5505450" y="733425"/>
          <a:ext cx="2486025" cy="2581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0" i="0" strike="noStrike">
              <a:solidFill>
                <a:srgbClr val="000000"/>
              </a:solidFill>
              <a:latin typeface="Calibri"/>
              <a:ea typeface="Calibri"/>
              <a:cs typeface="Calibri"/>
            </a:rPr>
            <a:t>Instructions:</a:t>
          </a:r>
        </a:p>
        <a:p>
          <a:pPr algn="l" rtl="0">
            <a:defRPr sz="1000"/>
          </a:pPr>
          <a:r>
            <a:rPr lang="en-US" sz="1100" b="0" i="0" strike="noStrike">
              <a:solidFill>
                <a:srgbClr val="000000"/>
              </a:solidFill>
              <a:latin typeface="Calibri"/>
              <a:ea typeface="Calibri"/>
              <a:cs typeface="Calibri"/>
            </a:rPr>
            <a:t>Only enter data into the green cells!</a:t>
          </a: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Enter the initial balance, APR , and monthly payment at the top.</a:t>
          </a: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You can add an additional payment any month, into the additional payment column.  You can also add new purchase to the card at any month, into the new charges column.</a:t>
          </a:r>
        </a:p>
        <a:p>
          <a:pPr algn="l" rtl="0">
            <a:defRPr sz="1000"/>
          </a:pPr>
          <a:endParaRPr lang="en-US" sz="1100" b="0" i="0" strike="noStrike">
            <a:solidFill>
              <a:srgbClr val="000000"/>
            </a:solidFill>
            <a:latin typeface="Calibri"/>
            <a:ea typeface="Calibri"/>
            <a:cs typeface="Calibri"/>
          </a:endParaRPr>
        </a:p>
        <a:p>
          <a:pPr algn="l" rtl="0">
            <a:defRPr sz="1000"/>
          </a:pPr>
          <a:r>
            <a:rPr lang="en-US" sz="1100" b="0" i="0" strike="noStrike">
              <a:solidFill>
                <a:srgbClr val="000000"/>
              </a:solidFill>
              <a:latin typeface="Calibri"/>
              <a:ea typeface="Calibri"/>
              <a:cs typeface="Calibri"/>
            </a:rPr>
            <a:t>(For simplicity, pretend new charges are made at the very beginning of the month.+)</a:t>
          </a:r>
        </a:p>
      </xdr:txBody>
    </xdr:sp>
    <xdr:clientData/>
  </xdr:twoCellAnchor>
  <xdr:twoCellAnchor>
    <xdr:from>
      <xdr:col>8</xdr:col>
      <xdr:colOff>260350</xdr:colOff>
      <xdr:row>20</xdr:row>
      <xdr:rowOff>136525</xdr:rowOff>
    </xdr:from>
    <xdr:to>
      <xdr:col>16</xdr:col>
      <xdr:colOff>184150</xdr:colOff>
      <xdr:row>35</xdr:row>
      <xdr:rowOff>9525</xdr:rowOff>
    </xdr:to>
    <xdr:graphicFrame macro="">
      <xdr:nvGraphicFramePr>
        <xdr:cNvPr id="10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37</xdr:row>
      <xdr:rowOff>57150</xdr:rowOff>
    </xdr:from>
    <xdr:to>
      <xdr:col>16</xdr:col>
      <xdr:colOff>152400</xdr:colOff>
      <xdr:row>51</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27"/>
  <sheetViews>
    <sheetView tabSelected="1" workbookViewId="0">
      <selection activeCell="D6" sqref="D6"/>
    </sheetView>
  </sheetViews>
  <sheetFormatPr defaultColWidth="8.85546875" defaultRowHeight="15"/>
  <cols>
    <col min="3" max="3" width="12.7109375" customWidth="1"/>
    <col min="5" max="5" width="18.140625" customWidth="1"/>
    <col min="6" max="6" width="17" customWidth="1"/>
    <col min="7" max="7" width="14.42578125" customWidth="1"/>
    <col min="8" max="8" width="12.85546875" bestFit="1" customWidth="1"/>
  </cols>
  <sheetData>
    <row r="1" spans="1:26" ht="21">
      <c r="A1" s="1" t="s">
        <v>10</v>
      </c>
      <c r="F1" s="5"/>
    </row>
    <row r="2" spans="1:26">
      <c r="F2" s="5"/>
    </row>
    <row r="3" spans="1:26">
      <c r="A3" t="s">
        <v>4</v>
      </c>
      <c r="D3" t="s">
        <v>3</v>
      </c>
      <c r="F3" t="s">
        <v>8</v>
      </c>
      <c r="G3" s="5"/>
      <c r="Z3" s="6"/>
    </row>
    <row r="4" spans="1:26">
      <c r="A4" s="3">
        <v>945</v>
      </c>
      <c r="D4" s="4">
        <f>D5/10000</f>
        <v>0.17249999999999999</v>
      </c>
      <c r="F4" s="3">
        <v>45</v>
      </c>
      <c r="G4" s="5"/>
    </row>
    <row r="5" spans="1:26">
      <c r="D5" s="7">
        <v>1725</v>
      </c>
      <c r="Z5" s="6"/>
    </row>
    <row r="6" spans="1:26">
      <c r="A6" t="s">
        <v>0</v>
      </c>
      <c r="B6" t="s">
        <v>1</v>
      </c>
      <c r="C6" t="s">
        <v>6</v>
      </c>
      <c r="D6" t="s">
        <v>2</v>
      </c>
      <c r="E6" t="s">
        <v>9</v>
      </c>
      <c r="F6" t="s">
        <v>5</v>
      </c>
      <c r="G6" t="s">
        <v>7</v>
      </c>
      <c r="H6" t="s">
        <v>11</v>
      </c>
      <c r="Z6" s="6"/>
    </row>
    <row r="7" spans="1:26">
      <c r="A7">
        <v>0</v>
      </c>
      <c r="B7" s="2">
        <f>Balance</f>
        <v>945</v>
      </c>
      <c r="C7" s="3"/>
      <c r="D7" s="2">
        <v>0</v>
      </c>
      <c r="E7" s="2">
        <f>payment</f>
        <v>45</v>
      </c>
      <c r="F7" s="3">
        <f>D7</f>
        <v>0</v>
      </c>
      <c r="G7" s="2">
        <f>E7+F7</f>
        <v>45</v>
      </c>
      <c r="H7" s="2">
        <f>D7</f>
        <v>0</v>
      </c>
    </row>
    <row r="8" spans="1:26">
      <c r="A8">
        <f>A7+1</f>
        <v>1</v>
      </c>
      <c r="B8" s="2">
        <f xml:space="preserve"> IF(AND(B7="paidoff",D7="paidoff"), "paidoff",IF(B7+C7+D7-E7-F7&lt;=0,"paidoff",B7+C7+D7-E7-F7))</f>
        <v>900</v>
      </c>
      <c r="C8" s="3"/>
      <c r="D8" s="2">
        <f>IF(B8="paidoff","paidoff",APR/12*(B8+C8))</f>
        <v>12.937499999999998</v>
      </c>
      <c r="E8" s="2">
        <f>IF(B8="paidoff",0,payment)</f>
        <v>45</v>
      </c>
      <c r="F8" s="3"/>
      <c r="G8" s="2">
        <f>G7+E8+F8</f>
        <v>90</v>
      </c>
      <c r="H8" s="2">
        <f>IF(D8="paidoff",H7,H7+D8)</f>
        <v>12.937499999999998</v>
      </c>
    </row>
    <row r="9" spans="1:26">
      <c r="A9">
        <f t="shared" ref="A9:A72" si="0">A8+1</f>
        <v>2</v>
      </c>
      <c r="B9" s="2">
        <f t="shared" ref="B9:B55" si="1" xml:space="preserve"> IF(AND(B8="paidoff",D8="paidoff"), "paidoff",IF(B8+C8+D8-E8-F8&lt;=0,"paidoff",B8+C8+D8-E8-F8))</f>
        <v>867.9375</v>
      </c>
      <c r="C9" s="3"/>
      <c r="D9" s="2">
        <f t="shared" ref="D9:D55" si="2">IF(B9="paidoff","paidoff",APR/12*(B9+C9))</f>
        <v>12.476601562499999</v>
      </c>
      <c r="E9" s="2">
        <f t="shared" ref="E9:E55" si="3">IF(B9="paidoff",0,payment)</f>
        <v>45</v>
      </c>
      <c r="F9" s="3"/>
      <c r="G9" s="2">
        <f t="shared" ref="G9:G72" si="4">G8+E9+F9</f>
        <v>135</v>
      </c>
      <c r="H9" s="2">
        <f t="shared" ref="H9:H72" si="5">IF(D9="paidoff",H8,H8+D9)</f>
        <v>25.414101562499997</v>
      </c>
    </row>
    <row r="10" spans="1:26">
      <c r="A10">
        <f t="shared" si="0"/>
        <v>3</v>
      </c>
      <c r="B10" s="2">
        <f t="shared" si="1"/>
        <v>835.41410156250004</v>
      </c>
      <c r="C10" s="3"/>
      <c r="D10" s="2">
        <f t="shared" si="2"/>
        <v>12.009077709960938</v>
      </c>
      <c r="E10" s="2">
        <f t="shared" si="3"/>
        <v>45</v>
      </c>
      <c r="F10" s="3"/>
      <c r="G10" s="2">
        <f t="shared" si="4"/>
        <v>180</v>
      </c>
      <c r="H10" s="2">
        <f t="shared" si="5"/>
        <v>37.423179272460935</v>
      </c>
    </row>
    <row r="11" spans="1:26">
      <c r="A11">
        <f t="shared" si="0"/>
        <v>4</v>
      </c>
      <c r="B11" s="2">
        <f t="shared" si="1"/>
        <v>802.42317927246097</v>
      </c>
      <c r="C11" s="3"/>
      <c r="D11" s="2">
        <f t="shared" si="2"/>
        <v>11.534833202041625</v>
      </c>
      <c r="E11" s="2">
        <f t="shared" si="3"/>
        <v>45</v>
      </c>
      <c r="F11" s="3"/>
      <c r="G11" s="2">
        <f t="shared" si="4"/>
        <v>225</v>
      </c>
      <c r="H11" s="2">
        <f t="shared" si="5"/>
        <v>48.95801247450256</v>
      </c>
    </row>
    <row r="12" spans="1:26">
      <c r="A12">
        <f t="shared" si="0"/>
        <v>5</v>
      </c>
      <c r="B12" s="2">
        <f t="shared" si="1"/>
        <v>768.95801247450254</v>
      </c>
      <c r="C12" s="3"/>
      <c r="D12" s="2">
        <f t="shared" si="2"/>
        <v>11.053771429320973</v>
      </c>
      <c r="E12" s="2">
        <f t="shared" si="3"/>
        <v>45</v>
      </c>
      <c r="F12" s="3"/>
      <c r="G12" s="2">
        <f t="shared" si="4"/>
        <v>270</v>
      </c>
      <c r="H12" s="2">
        <f t="shared" si="5"/>
        <v>60.011783903823535</v>
      </c>
    </row>
    <row r="13" spans="1:26">
      <c r="A13">
        <f t="shared" si="0"/>
        <v>6</v>
      </c>
      <c r="B13" s="2">
        <f t="shared" si="1"/>
        <v>735.01178390382347</v>
      </c>
      <c r="C13" s="3"/>
      <c r="D13" s="2">
        <f t="shared" si="2"/>
        <v>10.565794393617461</v>
      </c>
      <c r="E13" s="2">
        <f t="shared" si="3"/>
        <v>45</v>
      </c>
      <c r="F13" s="3"/>
      <c r="G13" s="2">
        <f t="shared" si="4"/>
        <v>315</v>
      </c>
      <c r="H13" s="2">
        <f t="shared" si="5"/>
        <v>70.577578297440994</v>
      </c>
    </row>
    <row r="14" spans="1:26">
      <c r="A14">
        <f t="shared" si="0"/>
        <v>7</v>
      </c>
      <c r="B14" s="2">
        <f t="shared" si="1"/>
        <v>700.57757829744094</v>
      </c>
      <c r="C14" s="3"/>
      <c r="D14" s="2">
        <f t="shared" si="2"/>
        <v>10.070802688025713</v>
      </c>
      <c r="E14" s="2">
        <f t="shared" si="3"/>
        <v>45</v>
      </c>
      <c r="F14" s="3"/>
      <c r="G14" s="2">
        <f t="shared" si="4"/>
        <v>360</v>
      </c>
      <c r="H14" s="2">
        <f t="shared" si="5"/>
        <v>80.648380985466702</v>
      </c>
    </row>
    <row r="15" spans="1:26">
      <c r="A15">
        <f t="shared" si="0"/>
        <v>8</v>
      </c>
      <c r="B15" s="2">
        <f t="shared" si="1"/>
        <v>665.6483809854667</v>
      </c>
      <c r="C15" s="3"/>
      <c r="D15" s="2">
        <f t="shared" si="2"/>
        <v>9.5686954766660826</v>
      </c>
      <c r="E15" s="2">
        <f t="shared" si="3"/>
        <v>45</v>
      </c>
      <c r="F15" s="3"/>
      <c r="G15" s="2">
        <f t="shared" si="4"/>
        <v>405</v>
      </c>
      <c r="H15" s="2">
        <f t="shared" si="5"/>
        <v>90.217076462132781</v>
      </c>
    </row>
    <row r="16" spans="1:26">
      <c r="A16">
        <f t="shared" si="0"/>
        <v>9</v>
      </c>
      <c r="B16" s="2">
        <f t="shared" si="1"/>
        <v>630.21707646213281</v>
      </c>
      <c r="C16" s="3"/>
      <c r="D16" s="2">
        <f t="shared" si="2"/>
        <v>9.059370474143158</v>
      </c>
      <c r="E16" s="2">
        <f t="shared" si="3"/>
        <v>45</v>
      </c>
      <c r="F16" s="3"/>
      <c r="G16" s="2">
        <f t="shared" si="4"/>
        <v>450</v>
      </c>
      <c r="H16" s="2">
        <f t="shared" si="5"/>
        <v>99.276446936275931</v>
      </c>
    </row>
    <row r="17" spans="1:8">
      <c r="A17">
        <f t="shared" si="0"/>
        <v>10</v>
      </c>
      <c r="B17" s="2">
        <f t="shared" si="1"/>
        <v>594.27644693627599</v>
      </c>
      <c r="C17" s="3"/>
      <c r="D17" s="2">
        <f t="shared" si="2"/>
        <v>8.5427239247089659</v>
      </c>
      <c r="E17" s="2">
        <f t="shared" si="3"/>
        <v>45</v>
      </c>
      <c r="F17" s="3"/>
      <c r="G17" s="2">
        <f t="shared" si="4"/>
        <v>495</v>
      </c>
      <c r="H17" s="2">
        <f t="shared" si="5"/>
        <v>107.8191708609849</v>
      </c>
    </row>
    <row r="18" spans="1:8">
      <c r="A18">
        <f t="shared" si="0"/>
        <v>11</v>
      </c>
      <c r="B18" s="2">
        <f t="shared" si="1"/>
        <v>557.81917086098497</v>
      </c>
      <c r="C18" s="3"/>
      <c r="D18" s="2">
        <f t="shared" si="2"/>
        <v>8.0186505811266588</v>
      </c>
      <c r="E18" s="2">
        <f t="shared" si="3"/>
        <v>45</v>
      </c>
      <c r="F18" s="3"/>
      <c r="G18" s="2">
        <f t="shared" si="4"/>
        <v>540</v>
      </c>
      <c r="H18" s="2">
        <f t="shared" si="5"/>
        <v>115.83782144211156</v>
      </c>
    </row>
    <row r="19" spans="1:8">
      <c r="A19">
        <f t="shared" si="0"/>
        <v>12</v>
      </c>
      <c r="B19" s="2">
        <f t="shared" si="1"/>
        <v>520.83782144211159</v>
      </c>
      <c r="C19" s="3"/>
      <c r="D19" s="2">
        <f t="shared" si="2"/>
        <v>7.487043683230354</v>
      </c>
      <c r="E19" s="2">
        <f t="shared" si="3"/>
        <v>45</v>
      </c>
      <c r="F19" s="3"/>
      <c r="G19" s="2">
        <f t="shared" si="4"/>
        <v>585</v>
      </c>
      <c r="H19" s="2">
        <f t="shared" si="5"/>
        <v>123.32486512534192</v>
      </c>
    </row>
    <row r="20" spans="1:8">
      <c r="A20">
        <f t="shared" si="0"/>
        <v>13</v>
      </c>
      <c r="B20" s="2">
        <f t="shared" si="1"/>
        <v>483.32486512534194</v>
      </c>
      <c r="C20" s="3"/>
      <c r="D20" s="2">
        <f t="shared" si="2"/>
        <v>6.9477949361767903</v>
      </c>
      <c r="E20" s="2">
        <f t="shared" si="3"/>
        <v>45</v>
      </c>
      <c r="F20" s="3"/>
      <c r="G20" s="2">
        <f t="shared" si="4"/>
        <v>630</v>
      </c>
      <c r="H20" s="2">
        <f t="shared" si="5"/>
        <v>130.27266006151871</v>
      </c>
    </row>
    <row r="21" spans="1:8">
      <c r="A21">
        <f t="shared" si="0"/>
        <v>14</v>
      </c>
      <c r="B21" s="2">
        <f t="shared" si="1"/>
        <v>445.27266006151871</v>
      </c>
      <c r="C21" s="3"/>
      <c r="D21" s="2">
        <f t="shared" si="2"/>
        <v>6.4007944883843306</v>
      </c>
      <c r="E21" s="2">
        <f t="shared" si="3"/>
        <v>45</v>
      </c>
      <c r="F21" s="3"/>
      <c r="G21" s="2">
        <f t="shared" si="4"/>
        <v>675</v>
      </c>
      <c r="H21" s="2">
        <f t="shared" si="5"/>
        <v>136.67345454990303</v>
      </c>
    </row>
    <row r="22" spans="1:8">
      <c r="A22">
        <f t="shared" si="0"/>
        <v>15</v>
      </c>
      <c r="B22" s="2">
        <f t="shared" si="1"/>
        <v>406.67345454990306</v>
      </c>
      <c r="C22" s="3"/>
      <c r="D22" s="2">
        <f t="shared" si="2"/>
        <v>5.8459309091548564</v>
      </c>
      <c r="E22" s="2">
        <f t="shared" si="3"/>
        <v>45</v>
      </c>
      <c r="F22" s="3"/>
      <c r="G22" s="2">
        <f t="shared" si="4"/>
        <v>720</v>
      </c>
      <c r="H22" s="2">
        <f t="shared" si="5"/>
        <v>142.51938545905787</v>
      </c>
    </row>
    <row r="23" spans="1:8">
      <c r="A23">
        <f t="shared" si="0"/>
        <v>16</v>
      </c>
      <c r="B23" s="2">
        <f t="shared" si="1"/>
        <v>367.5193854590579</v>
      </c>
      <c r="C23" s="3"/>
      <c r="D23" s="2">
        <f t="shared" si="2"/>
        <v>5.283091165973957</v>
      </c>
      <c r="E23" s="2">
        <f t="shared" si="3"/>
        <v>45</v>
      </c>
      <c r="F23" s="3"/>
      <c r="G23" s="2">
        <f t="shared" si="4"/>
        <v>765</v>
      </c>
      <c r="H23" s="2">
        <f t="shared" si="5"/>
        <v>147.80247662503183</v>
      </c>
    </row>
    <row r="24" spans="1:8">
      <c r="A24">
        <f t="shared" si="0"/>
        <v>17</v>
      </c>
      <c r="B24" s="2">
        <f t="shared" si="1"/>
        <v>327.80247662503189</v>
      </c>
      <c r="C24" s="3"/>
      <c r="D24" s="2">
        <f t="shared" si="2"/>
        <v>4.7121606014848334</v>
      </c>
      <c r="E24" s="2">
        <f t="shared" si="3"/>
        <v>45</v>
      </c>
      <c r="F24" s="3"/>
      <c r="G24" s="2">
        <f t="shared" si="4"/>
        <v>810</v>
      </c>
      <c r="H24" s="2">
        <f t="shared" si="5"/>
        <v>152.51463722651667</v>
      </c>
    </row>
    <row r="25" spans="1:8">
      <c r="A25">
        <f t="shared" si="0"/>
        <v>18</v>
      </c>
      <c r="B25" s="2">
        <f t="shared" si="1"/>
        <v>287.5146372265167</v>
      </c>
      <c r="C25" s="3"/>
      <c r="D25" s="2">
        <f t="shared" si="2"/>
        <v>4.1330229101311771</v>
      </c>
      <c r="E25" s="2">
        <f t="shared" si="3"/>
        <v>45</v>
      </c>
      <c r="F25" s="3"/>
      <c r="G25" s="2">
        <f t="shared" si="4"/>
        <v>855</v>
      </c>
      <c r="H25" s="2">
        <f t="shared" si="5"/>
        <v>156.64766013664786</v>
      </c>
    </row>
    <row r="26" spans="1:8">
      <c r="A26">
        <f t="shared" si="0"/>
        <v>19</v>
      </c>
      <c r="B26" s="2">
        <f t="shared" si="1"/>
        <v>246.64766013664786</v>
      </c>
      <c r="C26" s="3"/>
      <c r="D26" s="2">
        <f t="shared" si="2"/>
        <v>3.5455601144643127</v>
      </c>
      <c r="E26" s="2">
        <f t="shared" si="3"/>
        <v>45</v>
      </c>
      <c r="F26" s="3"/>
      <c r="G26" s="2">
        <f t="shared" si="4"/>
        <v>900</v>
      </c>
      <c r="H26" s="2">
        <f t="shared" si="5"/>
        <v>160.19322025111217</v>
      </c>
    </row>
    <row r="27" spans="1:8">
      <c r="A27">
        <f t="shared" si="0"/>
        <v>20</v>
      </c>
      <c r="B27" s="2">
        <f t="shared" si="1"/>
        <v>205.19322025111217</v>
      </c>
      <c r="C27" s="3"/>
      <c r="D27" s="2">
        <f t="shared" si="2"/>
        <v>2.949652541109737</v>
      </c>
      <c r="E27" s="2">
        <f t="shared" si="3"/>
        <v>45</v>
      </c>
      <c r="F27" s="3"/>
      <c r="G27" s="2">
        <f t="shared" si="4"/>
        <v>945</v>
      </c>
      <c r="H27" s="2">
        <f t="shared" si="5"/>
        <v>163.14287279222191</v>
      </c>
    </row>
    <row r="28" spans="1:8">
      <c r="A28">
        <f t="shared" si="0"/>
        <v>21</v>
      </c>
      <c r="B28" s="2">
        <f t="shared" si="1"/>
        <v>163.14287279222191</v>
      </c>
      <c r="C28" s="3"/>
      <c r="D28" s="2">
        <f t="shared" si="2"/>
        <v>2.3451787963881898</v>
      </c>
      <c r="E28" s="2">
        <f t="shared" si="3"/>
        <v>45</v>
      </c>
      <c r="F28" s="3"/>
      <c r="G28" s="2">
        <f t="shared" si="4"/>
        <v>990</v>
      </c>
      <c r="H28" s="2">
        <f t="shared" si="5"/>
        <v>165.48805158861009</v>
      </c>
    </row>
    <row r="29" spans="1:8">
      <c r="A29">
        <f t="shared" si="0"/>
        <v>22</v>
      </c>
      <c r="B29" s="2">
        <f t="shared" si="1"/>
        <v>120.48805158861009</v>
      </c>
      <c r="C29" s="3"/>
      <c r="D29" s="2">
        <f t="shared" si="2"/>
        <v>1.73201574158627</v>
      </c>
      <c r="E29" s="2">
        <f t="shared" si="3"/>
        <v>45</v>
      </c>
      <c r="F29" s="3"/>
      <c r="G29" s="2">
        <f t="shared" si="4"/>
        <v>1035</v>
      </c>
      <c r="H29" s="2">
        <f t="shared" si="5"/>
        <v>167.22006733019637</v>
      </c>
    </row>
    <row r="30" spans="1:8">
      <c r="A30">
        <f t="shared" si="0"/>
        <v>23</v>
      </c>
      <c r="B30" s="2">
        <f t="shared" si="1"/>
        <v>77.220067330196358</v>
      </c>
      <c r="C30" s="3"/>
      <c r="D30" s="2">
        <f t="shared" si="2"/>
        <v>1.1100384678715725</v>
      </c>
      <c r="E30" s="2">
        <f t="shared" si="3"/>
        <v>45</v>
      </c>
      <c r="F30" s="3"/>
      <c r="G30" s="2">
        <f t="shared" si="4"/>
        <v>1080</v>
      </c>
      <c r="H30" s="2">
        <f t="shared" si="5"/>
        <v>168.33010579806793</v>
      </c>
    </row>
    <row r="31" spans="1:8">
      <c r="A31">
        <f t="shared" si="0"/>
        <v>24</v>
      </c>
      <c r="B31" s="2">
        <f t="shared" si="1"/>
        <v>33.330105798067933</v>
      </c>
      <c r="C31" s="3"/>
      <c r="D31" s="2">
        <f t="shared" si="2"/>
        <v>0.47912027084722653</v>
      </c>
      <c r="E31" s="2">
        <f t="shared" si="3"/>
        <v>45</v>
      </c>
      <c r="F31" s="3"/>
      <c r="G31" s="2">
        <f t="shared" si="4"/>
        <v>1125</v>
      </c>
      <c r="H31" s="2">
        <f t="shared" si="5"/>
        <v>168.80922606891517</v>
      </c>
    </row>
    <row r="32" spans="1:8">
      <c r="A32">
        <f t="shared" si="0"/>
        <v>25</v>
      </c>
      <c r="B32" s="2" t="str">
        <f t="shared" si="1"/>
        <v>paidoff</v>
      </c>
      <c r="C32" s="3"/>
      <c r="D32" s="2" t="str">
        <f t="shared" si="2"/>
        <v>paidoff</v>
      </c>
      <c r="E32" s="2">
        <f t="shared" si="3"/>
        <v>0</v>
      </c>
      <c r="F32" s="3"/>
      <c r="G32" s="2">
        <f t="shared" si="4"/>
        <v>1125</v>
      </c>
      <c r="H32" s="2">
        <f t="shared" si="5"/>
        <v>168.80922606891517</v>
      </c>
    </row>
    <row r="33" spans="1:8">
      <c r="A33">
        <f t="shared" si="0"/>
        <v>26</v>
      </c>
      <c r="B33" s="2" t="str">
        <f t="shared" si="1"/>
        <v>paidoff</v>
      </c>
      <c r="C33" s="3"/>
      <c r="D33" s="2" t="str">
        <f t="shared" si="2"/>
        <v>paidoff</v>
      </c>
      <c r="E33" s="2">
        <f t="shared" si="3"/>
        <v>0</v>
      </c>
      <c r="F33" s="3"/>
      <c r="G33" s="2">
        <f t="shared" si="4"/>
        <v>1125</v>
      </c>
      <c r="H33" s="2">
        <f t="shared" si="5"/>
        <v>168.80922606891517</v>
      </c>
    </row>
    <row r="34" spans="1:8">
      <c r="A34">
        <f t="shared" si="0"/>
        <v>27</v>
      </c>
      <c r="B34" s="2" t="str">
        <f t="shared" si="1"/>
        <v>paidoff</v>
      </c>
      <c r="C34" s="3"/>
      <c r="D34" s="2" t="str">
        <f t="shared" si="2"/>
        <v>paidoff</v>
      </c>
      <c r="E34" s="2">
        <f t="shared" si="3"/>
        <v>0</v>
      </c>
      <c r="F34" s="3"/>
      <c r="G34" s="2">
        <f t="shared" si="4"/>
        <v>1125</v>
      </c>
      <c r="H34" s="2">
        <f t="shared" si="5"/>
        <v>168.80922606891517</v>
      </c>
    </row>
    <row r="35" spans="1:8">
      <c r="A35">
        <f t="shared" si="0"/>
        <v>28</v>
      </c>
      <c r="B35" s="2" t="str">
        <f t="shared" si="1"/>
        <v>paidoff</v>
      </c>
      <c r="C35" s="3"/>
      <c r="D35" s="2" t="str">
        <f t="shared" si="2"/>
        <v>paidoff</v>
      </c>
      <c r="E35" s="2">
        <f t="shared" si="3"/>
        <v>0</v>
      </c>
      <c r="F35" s="3"/>
      <c r="G35" s="2">
        <f t="shared" si="4"/>
        <v>1125</v>
      </c>
      <c r="H35" s="2">
        <f t="shared" si="5"/>
        <v>168.80922606891517</v>
      </c>
    </row>
    <row r="36" spans="1:8">
      <c r="A36">
        <f t="shared" si="0"/>
        <v>29</v>
      </c>
      <c r="B36" s="2" t="str">
        <f t="shared" si="1"/>
        <v>paidoff</v>
      </c>
      <c r="C36" s="3"/>
      <c r="D36" s="2" t="str">
        <f t="shared" si="2"/>
        <v>paidoff</v>
      </c>
      <c r="E36" s="2">
        <f t="shared" si="3"/>
        <v>0</v>
      </c>
      <c r="F36" s="3"/>
      <c r="G36" s="2">
        <f t="shared" si="4"/>
        <v>1125</v>
      </c>
      <c r="H36" s="2">
        <f t="shared" si="5"/>
        <v>168.80922606891517</v>
      </c>
    </row>
    <row r="37" spans="1:8">
      <c r="A37">
        <f t="shared" si="0"/>
        <v>30</v>
      </c>
      <c r="B37" s="2" t="str">
        <f t="shared" si="1"/>
        <v>paidoff</v>
      </c>
      <c r="C37" s="3"/>
      <c r="D37" s="2" t="str">
        <f t="shared" si="2"/>
        <v>paidoff</v>
      </c>
      <c r="E37" s="2">
        <f t="shared" si="3"/>
        <v>0</v>
      </c>
      <c r="F37" s="3"/>
      <c r="G37" s="2">
        <f t="shared" si="4"/>
        <v>1125</v>
      </c>
      <c r="H37" s="2">
        <f t="shared" si="5"/>
        <v>168.80922606891517</v>
      </c>
    </row>
    <row r="38" spans="1:8">
      <c r="A38">
        <f t="shared" si="0"/>
        <v>31</v>
      </c>
      <c r="B38" s="2" t="str">
        <f t="shared" si="1"/>
        <v>paidoff</v>
      </c>
      <c r="C38" s="3"/>
      <c r="D38" s="2" t="str">
        <f t="shared" si="2"/>
        <v>paidoff</v>
      </c>
      <c r="E38" s="2">
        <f t="shared" si="3"/>
        <v>0</v>
      </c>
      <c r="F38" s="3"/>
      <c r="G38" s="2">
        <f t="shared" si="4"/>
        <v>1125</v>
      </c>
      <c r="H38" s="2">
        <f t="shared" si="5"/>
        <v>168.80922606891517</v>
      </c>
    </row>
    <row r="39" spans="1:8">
      <c r="A39">
        <f t="shared" si="0"/>
        <v>32</v>
      </c>
      <c r="B39" s="2" t="str">
        <f t="shared" si="1"/>
        <v>paidoff</v>
      </c>
      <c r="C39" s="3"/>
      <c r="D39" s="2" t="str">
        <f t="shared" si="2"/>
        <v>paidoff</v>
      </c>
      <c r="E39" s="2">
        <f t="shared" si="3"/>
        <v>0</v>
      </c>
      <c r="F39" s="3"/>
      <c r="G39" s="2">
        <f t="shared" si="4"/>
        <v>1125</v>
      </c>
      <c r="H39" s="2">
        <f t="shared" si="5"/>
        <v>168.80922606891517</v>
      </c>
    </row>
    <row r="40" spans="1:8">
      <c r="A40">
        <f t="shared" si="0"/>
        <v>33</v>
      </c>
      <c r="B40" s="2" t="str">
        <f t="shared" si="1"/>
        <v>paidoff</v>
      </c>
      <c r="C40" s="3"/>
      <c r="D40" s="2" t="str">
        <f t="shared" si="2"/>
        <v>paidoff</v>
      </c>
      <c r="E40" s="2">
        <f t="shared" si="3"/>
        <v>0</v>
      </c>
      <c r="F40" s="3"/>
      <c r="G40" s="2">
        <f t="shared" si="4"/>
        <v>1125</v>
      </c>
      <c r="H40" s="2">
        <f t="shared" si="5"/>
        <v>168.80922606891517</v>
      </c>
    </row>
    <row r="41" spans="1:8">
      <c r="A41">
        <f t="shared" si="0"/>
        <v>34</v>
      </c>
      <c r="B41" s="2" t="str">
        <f t="shared" si="1"/>
        <v>paidoff</v>
      </c>
      <c r="C41" s="3"/>
      <c r="D41" s="2" t="str">
        <f t="shared" si="2"/>
        <v>paidoff</v>
      </c>
      <c r="E41" s="2">
        <f t="shared" si="3"/>
        <v>0</v>
      </c>
      <c r="F41" s="3"/>
      <c r="G41" s="2">
        <f t="shared" si="4"/>
        <v>1125</v>
      </c>
      <c r="H41" s="2">
        <f t="shared" si="5"/>
        <v>168.80922606891517</v>
      </c>
    </row>
    <row r="42" spans="1:8">
      <c r="A42">
        <f t="shared" si="0"/>
        <v>35</v>
      </c>
      <c r="B42" s="2" t="str">
        <f t="shared" si="1"/>
        <v>paidoff</v>
      </c>
      <c r="C42" s="3"/>
      <c r="D42" s="2" t="str">
        <f t="shared" si="2"/>
        <v>paidoff</v>
      </c>
      <c r="E42" s="2">
        <f t="shared" si="3"/>
        <v>0</v>
      </c>
      <c r="F42" s="3"/>
      <c r="G42" s="2">
        <f t="shared" si="4"/>
        <v>1125</v>
      </c>
      <c r="H42" s="2">
        <f t="shared" si="5"/>
        <v>168.80922606891517</v>
      </c>
    </row>
    <row r="43" spans="1:8">
      <c r="A43">
        <f t="shared" si="0"/>
        <v>36</v>
      </c>
      <c r="B43" s="2" t="str">
        <f t="shared" si="1"/>
        <v>paidoff</v>
      </c>
      <c r="C43" s="3"/>
      <c r="D43" s="2" t="str">
        <f t="shared" si="2"/>
        <v>paidoff</v>
      </c>
      <c r="E43" s="2">
        <f t="shared" si="3"/>
        <v>0</v>
      </c>
      <c r="F43" s="3"/>
      <c r="G43" s="2">
        <f t="shared" si="4"/>
        <v>1125</v>
      </c>
      <c r="H43" s="2">
        <f t="shared" si="5"/>
        <v>168.80922606891517</v>
      </c>
    </row>
    <row r="44" spans="1:8">
      <c r="A44">
        <f t="shared" si="0"/>
        <v>37</v>
      </c>
      <c r="B44" s="2" t="str">
        <f t="shared" si="1"/>
        <v>paidoff</v>
      </c>
      <c r="C44" s="3"/>
      <c r="D44" s="2" t="str">
        <f t="shared" si="2"/>
        <v>paidoff</v>
      </c>
      <c r="E44" s="2">
        <f t="shared" si="3"/>
        <v>0</v>
      </c>
      <c r="F44" s="3"/>
      <c r="G44" s="2">
        <f t="shared" si="4"/>
        <v>1125</v>
      </c>
      <c r="H44" s="2">
        <f t="shared" si="5"/>
        <v>168.80922606891517</v>
      </c>
    </row>
    <row r="45" spans="1:8">
      <c r="A45">
        <f t="shared" si="0"/>
        <v>38</v>
      </c>
      <c r="B45" s="2" t="str">
        <f t="shared" si="1"/>
        <v>paidoff</v>
      </c>
      <c r="C45" s="3"/>
      <c r="D45" s="2" t="str">
        <f t="shared" si="2"/>
        <v>paidoff</v>
      </c>
      <c r="E45" s="2">
        <f t="shared" si="3"/>
        <v>0</v>
      </c>
      <c r="F45" s="3"/>
      <c r="G45" s="2">
        <f t="shared" si="4"/>
        <v>1125</v>
      </c>
      <c r="H45" s="2">
        <f t="shared" si="5"/>
        <v>168.80922606891517</v>
      </c>
    </row>
    <row r="46" spans="1:8">
      <c r="A46">
        <f t="shared" si="0"/>
        <v>39</v>
      </c>
      <c r="B46" s="2" t="str">
        <f t="shared" si="1"/>
        <v>paidoff</v>
      </c>
      <c r="C46" s="3"/>
      <c r="D46" s="2" t="str">
        <f t="shared" si="2"/>
        <v>paidoff</v>
      </c>
      <c r="E46" s="2">
        <f t="shared" si="3"/>
        <v>0</v>
      </c>
      <c r="F46" s="3"/>
      <c r="G46" s="2">
        <f t="shared" si="4"/>
        <v>1125</v>
      </c>
      <c r="H46" s="2">
        <f t="shared" si="5"/>
        <v>168.80922606891517</v>
      </c>
    </row>
    <row r="47" spans="1:8">
      <c r="A47">
        <f t="shared" si="0"/>
        <v>40</v>
      </c>
      <c r="B47" s="2" t="str">
        <f t="shared" si="1"/>
        <v>paidoff</v>
      </c>
      <c r="C47" s="3"/>
      <c r="D47" s="2" t="str">
        <f t="shared" si="2"/>
        <v>paidoff</v>
      </c>
      <c r="E47" s="2">
        <f t="shared" si="3"/>
        <v>0</v>
      </c>
      <c r="F47" s="3"/>
      <c r="G47" s="2">
        <f t="shared" si="4"/>
        <v>1125</v>
      </c>
      <c r="H47" s="2">
        <f t="shared" si="5"/>
        <v>168.80922606891517</v>
      </c>
    </row>
    <row r="48" spans="1:8">
      <c r="A48">
        <f t="shared" si="0"/>
        <v>41</v>
      </c>
      <c r="B48" s="2" t="str">
        <f t="shared" si="1"/>
        <v>paidoff</v>
      </c>
      <c r="C48" s="3"/>
      <c r="D48" s="2" t="str">
        <f t="shared" si="2"/>
        <v>paidoff</v>
      </c>
      <c r="E48" s="2">
        <f t="shared" si="3"/>
        <v>0</v>
      </c>
      <c r="F48" s="3"/>
      <c r="G48" s="2">
        <f t="shared" si="4"/>
        <v>1125</v>
      </c>
      <c r="H48" s="2">
        <f t="shared" si="5"/>
        <v>168.80922606891517</v>
      </c>
    </row>
    <row r="49" spans="1:8">
      <c r="A49">
        <f t="shared" si="0"/>
        <v>42</v>
      </c>
      <c r="B49" s="2" t="str">
        <f t="shared" si="1"/>
        <v>paidoff</v>
      </c>
      <c r="C49" s="3"/>
      <c r="D49" s="2" t="str">
        <f t="shared" si="2"/>
        <v>paidoff</v>
      </c>
      <c r="E49" s="2">
        <f t="shared" si="3"/>
        <v>0</v>
      </c>
      <c r="F49" s="3"/>
      <c r="G49" s="2">
        <f t="shared" si="4"/>
        <v>1125</v>
      </c>
      <c r="H49" s="2">
        <f t="shared" si="5"/>
        <v>168.80922606891517</v>
      </c>
    </row>
    <row r="50" spans="1:8">
      <c r="A50">
        <f t="shared" si="0"/>
        <v>43</v>
      </c>
      <c r="B50" s="2" t="str">
        <f t="shared" si="1"/>
        <v>paidoff</v>
      </c>
      <c r="C50" s="3"/>
      <c r="D50" s="2" t="str">
        <f t="shared" si="2"/>
        <v>paidoff</v>
      </c>
      <c r="E50" s="2">
        <f t="shared" si="3"/>
        <v>0</v>
      </c>
      <c r="F50" s="3"/>
      <c r="G50" s="2">
        <f t="shared" si="4"/>
        <v>1125</v>
      </c>
      <c r="H50" s="2">
        <f t="shared" si="5"/>
        <v>168.80922606891517</v>
      </c>
    </row>
    <row r="51" spans="1:8">
      <c r="A51">
        <f t="shared" si="0"/>
        <v>44</v>
      </c>
      <c r="B51" s="2" t="str">
        <f t="shared" si="1"/>
        <v>paidoff</v>
      </c>
      <c r="C51" s="3"/>
      <c r="D51" s="2" t="str">
        <f t="shared" si="2"/>
        <v>paidoff</v>
      </c>
      <c r="E51" s="2">
        <f t="shared" si="3"/>
        <v>0</v>
      </c>
      <c r="F51" s="3"/>
      <c r="G51" s="2">
        <f t="shared" si="4"/>
        <v>1125</v>
      </c>
      <c r="H51" s="2">
        <f t="shared" si="5"/>
        <v>168.80922606891517</v>
      </c>
    </row>
    <row r="52" spans="1:8">
      <c r="A52">
        <f t="shared" si="0"/>
        <v>45</v>
      </c>
      <c r="B52" s="2" t="str">
        <f t="shared" si="1"/>
        <v>paidoff</v>
      </c>
      <c r="C52" s="3"/>
      <c r="D52" s="2" t="str">
        <f t="shared" si="2"/>
        <v>paidoff</v>
      </c>
      <c r="E52" s="2">
        <f t="shared" si="3"/>
        <v>0</v>
      </c>
      <c r="F52" s="3"/>
      <c r="G52" s="2">
        <f t="shared" si="4"/>
        <v>1125</v>
      </c>
      <c r="H52" s="2">
        <f t="shared" si="5"/>
        <v>168.80922606891517</v>
      </c>
    </row>
    <row r="53" spans="1:8">
      <c r="A53">
        <f t="shared" si="0"/>
        <v>46</v>
      </c>
      <c r="B53" s="2" t="str">
        <f t="shared" si="1"/>
        <v>paidoff</v>
      </c>
      <c r="C53" s="3"/>
      <c r="D53" s="2" t="str">
        <f t="shared" si="2"/>
        <v>paidoff</v>
      </c>
      <c r="E53" s="2">
        <f t="shared" si="3"/>
        <v>0</v>
      </c>
      <c r="F53" s="3"/>
      <c r="G53" s="2">
        <f t="shared" si="4"/>
        <v>1125</v>
      </c>
      <c r="H53" s="2">
        <f t="shared" si="5"/>
        <v>168.80922606891517</v>
      </c>
    </row>
    <row r="54" spans="1:8">
      <c r="A54">
        <f t="shared" si="0"/>
        <v>47</v>
      </c>
      <c r="B54" s="2" t="str">
        <f t="shared" si="1"/>
        <v>paidoff</v>
      </c>
      <c r="C54" s="3"/>
      <c r="D54" s="2" t="str">
        <f t="shared" si="2"/>
        <v>paidoff</v>
      </c>
      <c r="E54" s="2">
        <f t="shared" si="3"/>
        <v>0</v>
      </c>
      <c r="F54" s="3"/>
      <c r="G54" s="2">
        <f t="shared" si="4"/>
        <v>1125</v>
      </c>
      <c r="H54" s="2">
        <f t="shared" si="5"/>
        <v>168.80922606891517</v>
      </c>
    </row>
    <row r="55" spans="1:8">
      <c r="A55">
        <f t="shared" si="0"/>
        <v>48</v>
      </c>
      <c r="B55" s="2" t="str">
        <f t="shared" si="1"/>
        <v>paidoff</v>
      </c>
      <c r="C55" s="3"/>
      <c r="D55" s="2" t="str">
        <f t="shared" si="2"/>
        <v>paidoff</v>
      </c>
      <c r="E55" s="2">
        <f t="shared" si="3"/>
        <v>0</v>
      </c>
      <c r="F55" s="3"/>
      <c r="G55" s="2">
        <f t="shared" si="4"/>
        <v>1125</v>
      </c>
      <c r="H55" s="2">
        <f t="shared" si="5"/>
        <v>168.80922606891517</v>
      </c>
    </row>
    <row r="56" spans="1:8">
      <c r="A56">
        <f t="shared" si="0"/>
        <v>49</v>
      </c>
      <c r="B56" s="2" t="str">
        <f t="shared" ref="B56:B119" si="6" xml:space="preserve"> IF(AND(B55="paidoff",D55="paidoff"), "paidoff",IF(B55+C55+D55-E55-F55&lt;=0,"paidoff",B55+C55+D55-E55-F55))</f>
        <v>paidoff</v>
      </c>
      <c r="C56" s="3"/>
      <c r="D56" s="2" t="str">
        <f t="shared" ref="D56:D119" si="7">IF(B56="paidoff","paidoff",APR/12*(B56+C56))</f>
        <v>paidoff</v>
      </c>
      <c r="E56" s="2">
        <f t="shared" ref="E56:E119" si="8">IF(B56="paidoff",0,payment)</f>
        <v>0</v>
      </c>
      <c r="F56" s="3"/>
      <c r="G56" s="2">
        <f t="shared" si="4"/>
        <v>1125</v>
      </c>
      <c r="H56" s="2">
        <f t="shared" si="5"/>
        <v>168.80922606891517</v>
      </c>
    </row>
    <row r="57" spans="1:8">
      <c r="A57">
        <f t="shared" si="0"/>
        <v>50</v>
      </c>
      <c r="B57" s="2" t="str">
        <f t="shared" si="6"/>
        <v>paidoff</v>
      </c>
      <c r="C57" s="3"/>
      <c r="D57" s="2" t="str">
        <f t="shared" si="7"/>
        <v>paidoff</v>
      </c>
      <c r="E57" s="2">
        <f t="shared" si="8"/>
        <v>0</v>
      </c>
      <c r="F57" s="3"/>
      <c r="G57" s="2">
        <f t="shared" si="4"/>
        <v>1125</v>
      </c>
      <c r="H57" s="2">
        <f t="shared" si="5"/>
        <v>168.80922606891517</v>
      </c>
    </row>
    <row r="58" spans="1:8">
      <c r="A58">
        <f t="shared" si="0"/>
        <v>51</v>
      </c>
      <c r="B58" s="2" t="str">
        <f t="shared" si="6"/>
        <v>paidoff</v>
      </c>
      <c r="C58" s="3"/>
      <c r="D58" s="2" t="str">
        <f t="shared" si="7"/>
        <v>paidoff</v>
      </c>
      <c r="E58" s="2">
        <f t="shared" si="8"/>
        <v>0</v>
      </c>
      <c r="F58" s="3"/>
      <c r="G58" s="2">
        <f t="shared" si="4"/>
        <v>1125</v>
      </c>
      <c r="H58" s="2">
        <f t="shared" si="5"/>
        <v>168.80922606891517</v>
      </c>
    </row>
    <row r="59" spans="1:8">
      <c r="A59">
        <f t="shared" si="0"/>
        <v>52</v>
      </c>
      <c r="B59" s="2" t="str">
        <f t="shared" si="6"/>
        <v>paidoff</v>
      </c>
      <c r="C59" s="3"/>
      <c r="D59" s="2" t="str">
        <f t="shared" si="7"/>
        <v>paidoff</v>
      </c>
      <c r="E59" s="2">
        <f t="shared" si="8"/>
        <v>0</v>
      </c>
      <c r="F59" s="3"/>
      <c r="G59" s="2">
        <f t="shared" si="4"/>
        <v>1125</v>
      </c>
      <c r="H59" s="2">
        <f t="shared" si="5"/>
        <v>168.80922606891517</v>
      </c>
    </row>
    <row r="60" spans="1:8">
      <c r="A60">
        <f t="shared" si="0"/>
        <v>53</v>
      </c>
      <c r="B60" s="2" t="str">
        <f t="shared" si="6"/>
        <v>paidoff</v>
      </c>
      <c r="C60" s="3"/>
      <c r="D60" s="2" t="str">
        <f t="shared" si="7"/>
        <v>paidoff</v>
      </c>
      <c r="E60" s="2">
        <f t="shared" si="8"/>
        <v>0</v>
      </c>
      <c r="F60" s="3"/>
      <c r="G60" s="2">
        <f t="shared" si="4"/>
        <v>1125</v>
      </c>
      <c r="H60" s="2">
        <f t="shared" si="5"/>
        <v>168.80922606891517</v>
      </c>
    </row>
    <row r="61" spans="1:8">
      <c r="A61">
        <f t="shared" si="0"/>
        <v>54</v>
      </c>
      <c r="B61" s="2" t="str">
        <f t="shared" si="6"/>
        <v>paidoff</v>
      </c>
      <c r="C61" s="3"/>
      <c r="D61" s="2" t="str">
        <f t="shared" si="7"/>
        <v>paidoff</v>
      </c>
      <c r="E61" s="2">
        <f t="shared" si="8"/>
        <v>0</v>
      </c>
      <c r="F61" s="3"/>
      <c r="G61" s="2">
        <f t="shared" si="4"/>
        <v>1125</v>
      </c>
      <c r="H61" s="2">
        <f t="shared" si="5"/>
        <v>168.80922606891517</v>
      </c>
    </row>
    <row r="62" spans="1:8">
      <c r="A62">
        <f t="shared" si="0"/>
        <v>55</v>
      </c>
      <c r="B62" s="2" t="str">
        <f t="shared" si="6"/>
        <v>paidoff</v>
      </c>
      <c r="C62" s="3"/>
      <c r="D62" s="2" t="str">
        <f t="shared" si="7"/>
        <v>paidoff</v>
      </c>
      <c r="E62" s="2">
        <f t="shared" si="8"/>
        <v>0</v>
      </c>
      <c r="F62" s="3"/>
      <c r="G62" s="2">
        <f t="shared" si="4"/>
        <v>1125</v>
      </c>
      <c r="H62" s="2">
        <f t="shared" si="5"/>
        <v>168.80922606891517</v>
      </c>
    </row>
    <row r="63" spans="1:8">
      <c r="A63">
        <f t="shared" si="0"/>
        <v>56</v>
      </c>
      <c r="B63" s="2" t="str">
        <f t="shared" si="6"/>
        <v>paidoff</v>
      </c>
      <c r="C63" s="3"/>
      <c r="D63" s="2" t="str">
        <f t="shared" si="7"/>
        <v>paidoff</v>
      </c>
      <c r="E63" s="2">
        <f t="shared" si="8"/>
        <v>0</v>
      </c>
      <c r="F63" s="3"/>
      <c r="G63" s="2">
        <f t="shared" si="4"/>
        <v>1125</v>
      </c>
      <c r="H63" s="2">
        <f t="shared" si="5"/>
        <v>168.80922606891517</v>
      </c>
    </row>
    <row r="64" spans="1:8">
      <c r="A64">
        <f t="shared" si="0"/>
        <v>57</v>
      </c>
      <c r="B64" s="2" t="str">
        <f t="shared" si="6"/>
        <v>paidoff</v>
      </c>
      <c r="C64" s="3"/>
      <c r="D64" s="2" t="str">
        <f t="shared" si="7"/>
        <v>paidoff</v>
      </c>
      <c r="E64" s="2">
        <f t="shared" si="8"/>
        <v>0</v>
      </c>
      <c r="F64" s="3"/>
      <c r="G64" s="2">
        <f t="shared" si="4"/>
        <v>1125</v>
      </c>
      <c r="H64" s="2">
        <f t="shared" si="5"/>
        <v>168.80922606891517</v>
      </c>
    </row>
    <row r="65" spans="1:8">
      <c r="A65">
        <f t="shared" si="0"/>
        <v>58</v>
      </c>
      <c r="B65" s="2" t="str">
        <f t="shared" si="6"/>
        <v>paidoff</v>
      </c>
      <c r="C65" s="3"/>
      <c r="D65" s="2" t="str">
        <f t="shared" si="7"/>
        <v>paidoff</v>
      </c>
      <c r="E65" s="2">
        <f t="shared" si="8"/>
        <v>0</v>
      </c>
      <c r="F65" s="3"/>
      <c r="G65" s="2">
        <f t="shared" si="4"/>
        <v>1125</v>
      </c>
      <c r="H65" s="2">
        <f t="shared" si="5"/>
        <v>168.80922606891517</v>
      </c>
    </row>
    <row r="66" spans="1:8">
      <c r="A66">
        <f t="shared" si="0"/>
        <v>59</v>
      </c>
      <c r="B66" s="2" t="str">
        <f t="shared" si="6"/>
        <v>paidoff</v>
      </c>
      <c r="C66" s="3"/>
      <c r="D66" s="2" t="str">
        <f t="shared" si="7"/>
        <v>paidoff</v>
      </c>
      <c r="E66" s="2">
        <f t="shared" si="8"/>
        <v>0</v>
      </c>
      <c r="F66" s="3"/>
      <c r="G66" s="2">
        <f t="shared" si="4"/>
        <v>1125</v>
      </c>
      <c r="H66" s="2">
        <f t="shared" si="5"/>
        <v>168.80922606891517</v>
      </c>
    </row>
    <row r="67" spans="1:8">
      <c r="A67">
        <f t="shared" si="0"/>
        <v>60</v>
      </c>
      <c r="B67" s="2" t="str">
        <f t="shared" si="6"/>
        <v>paidoff</v>
      </c>
      <c r="C67" s="3"/>
      <c r="D67" s="2" t="str">
        <f t="shared" si="7"/>
        <v>paidoff</v>
      </c>
      <c r="E67" s="2">
        <f t="shared" si="8"/>
        <v>0</v>
      </c>
      <c r="F67" s="3"/>
      <c r="G67" s="2">
        <f t="shared" si="4"/>
        <v>1125</v>
      </c>
      <c r="H67" s="2">
        <f t="shared" si="5"/>
        <v>168.80922606891517</v>
      </c>
    </row>
    <row r="68" spans="1:8">
      <c r="A68">
        <f t="shared" si="0"/>
        <v>61</v>
      </c>
      <c r="B68" s="2" t="str">
        <f t="shared" si="6"/>
        <v>paidoff</v>
      </c>
      <c r="C68" s="3"/>
      <c r="D68" s="2" t="str">
        <f t="shared" si="7"/>
        <v>paidoff</v>
      </c>
      <c r="E68" s="2">
        <f t="shared" si="8"/>
        <v>0</v>
      </c>
      <c r="F68" s="3"/>
      <c r="G68" s="2">
        <f t="shared" si="4"/>
        <v>1125</v>
      </c>
      <c r="H68" s="2">
        <f t="shared" si="5"/>
        <v>168.80922606891517</v>
      </c>
    </row>
    <row r="69" spans="1:8">
      <c r="A69">
        <f t="shared" si="0"/>
        <v>62</v>
      </c>
      <c r="B69" s="2" t="str">
        <f t="shared" si="6"/>
        <v>paidoff</v>
      </c>
      <c r="C69" s="3"/>
      <c r="D69" s="2" t="str">
        <f t="shared" si="7"/>
        <v>paidoff</v>
      </c>
      <c r="E69" s="2">
        <f t="shared" si="8"/>
        <v>0</v>
      </c>
      <c r="F69" s="3"/>
      <c r="G69" s="2">
        <f t="shared" si="4"/>
        <v>1125</v>
      </c>
      <c r="H69" s="2">
        <f t="shared" si="5"/>
        <v>168.80922606891517</v>
      </c>
    </row>
    <row r="70" spans="1:8">
      <c r="A70">
        <f t="shared" si="0"/>
        <v>63</v>
      </c>
      <c r="B70" s="2" t="str">
        <f t="shared" si="6"/>
        <v>paidoff</v>
      </c>
      <c r="C70" s="3"/>
      <c r="D70" s="2" t="str">
        <f t="shared" si="7"/>
        <v>paidoff</v>
      </c>
      <c r="E70" s="2">
        <f t="shared" si="8"/>
        <v>0</v>
      </c>
      <c r="F70" s="3"/>
      <c r="G70" s="2">
        <f t="shared" si="4"/>
        <v>1125</v>
      </c>
      <c r="H70" s="2">
        <f t="shared" si="5"/>
        <v>168.80922606891517</v>
      </c>
    </row>
    <row r="71" spans="1:8">
      <c r="A71">
        <f t="shared" si="0"/>
        <v>64</v>
      </c>
      <c r="B71" s="2" t="str">
        <f t="shared" si="6"/>
        <v>paidoff</v>
      </c>
      <c r="C71" s="3"/>
      <c r="D71" s="2" t="str">
        <f t="shared" si="7"/>
        <v>paidoff</v>
      </c>
      <c r="E71" s="2">
        <f t="shared" si="8"/>
        <v>0</v>
      </c>
      <c r="F71" s="3"/>
      <c r="G71" s="2">
        <f t="shared" si="4"/>
        <v>1125</v>
      </c>
      <c r="H71" s="2">
        <f t="shared" si="5"/>
        <v>168.80922606891517</v>
      </c>
    </row>
    <row r="72" spans="1:8">
      <c r="A72">
        <f t="shared" si="0"/>
        <v>65</v>
      </c>
      <c r="B72" s="2" t="str">
        <f t="shared" si="6"/>
        <v>paidoff</v>
      </c>
      <c r="C72" s="3"/>
      <c r="D72" s="2" t="str">
        <f t="shared" si="7"/>
        <v>paidoff</v>
      </c>
      <c r="E72" s="2">
        <f t="shared" si="8"/>
        <v>0</v>
      </c>
      <c r="F72" s="3"/>
      <c r="G72" s="2">
        <f t="shared" si="4"/>
        <v>1125</v>
      </c>
      <c r="H72" s="2">
        <f t="shared" si="5"/>
        <v>168.80922606891517</v>
      </c>
    </row>
    <row r="73" spans="1:8">
      <c r="A73">
        <f t="shared" ref="A73:A127" si="9">A72+1</f>
        <v>66</v>
      </c>
      <c r="B73" s="2" t="str">
        <f t="shared" si="6"/>
        <v>paidoff</v>
      </c>
      <c r="C73" s="3"/>
      <c r="D73" s="2" t="str">
        <f t="shared" si="7"/>
        <v>paidoff</v>
      </c>
      <c r="E73" s="2">
        <f t="shared" si="8"/>
        <v>0</v>
      </c>
      <c r="F73" s="3"/>
      <c r="G73" s="2">
        <f t="shared" ref="G73:G126" si="10">G72+E73+F73</f>
        <v>1125</v>
      </c>
      <c r="H73" s="2">
        <f t="shared" ref="H73:H127" si="11">IF(D73="paidoff",H72,H72+D73)</f>
        <v>168.80922606891517</v>
      </c>
    </row>
    <row r="74" spans="1:8">
      <c r="A74">
        <f t="shared" si="9"/>
        <v>67</v>
      </c>
      <c r="B74" s="2" t="str">
        <f t="shared" si="6"/>
        <v>paidoff</v>
      </c>
      <c r="C74" s="3"/>
      <c r="D74" s="2" t="str">
        <f t="shared" si="7"/>
        <v>paidoff</v>
      </c>
      <c r="E74" s="2">
        <f t="shared" si="8"/>
        <v>0</v>
      </c>
      <c r="F74" s="3"/>
      <c r="G74" s="2">
        <f t="shared" si="10"/>
        <v>1125</v>
      </c>
      <c r="H74" s="2">
        <f t="shared" si="11"/>
        <v>168.80922606891517</v>
      </c>
    </row>
    <row r="75" spans="1:8">
      <c r="A75">
        <f t="shared" si="9"/>
        <v>68</v>
      </c>
      <c r="B75" s="2" t="str">
        <f t="shared" si="6"/>
        <v>paidoff</v>
      </c>
      <c r="C75" s="3"/>
      <c r="D75" s="2" t="str">
        <f t="shared" si="7"/>
        <v>paidoff</v>
      </c>
      <c r="E75" s="2">
        <f t="shared" si="8"/>
        <v>0</v>
      </c>
      <c r="F75" s="3"/>
      <c r="G75" s="2">
        <f t="shared" si="10"/>
        <v>1125</v>
      </c>
      <c r="H75" s="2">
        <f t="shared" si="11"/>
        <v>168.80922606891517</v>
      </c>
    </row>
    <row r="76" spans="1:8">
      <c r="A76">
        <f t="shared" si="9"/>
        <v>69</v>
      </c>
      <c r="B76" s="2" t="str">
        <f t="shared" si="6"/>
        <v>paidoff</v>
      </c>
      <c r="C76" s="3"/>
      <c r="D76" s="2" t="str">
        <f t="shared" si="7"/>
        <v>paidoff</v>
      </c>
      <c r="E76" s="2">
        <f t="shared" si="8"/>
        <v>0</v>
      </c>
      <c r="F76" s="3"/>
      <c r="G76" s="2">
        <f t="shared" si="10"/>
        <v>1125</v>
      </c>
      <c r="H76" s="2">
        <f t="shared" si="11"/>
        <v>168.80922606891517</v>
      </c>
    </row>
    <row r="77" spans="1:8">
      <c r="A77">
        <f t="shared" si="9"/>
        <v>70</v>
      </c>
      <c r="B77" s="2" t="str">
        <f t="shared" si="6"/>
        <v>paidoff</v>
      </c>
      <c r="C77" s="3"/>
      <c r="D77" s="2" t="str">
        <f t="shared" si="7"/>
        <v>paidoff</v>
      </c>
      <c r="E77" s="2">
        <f t="shared" si="8"/>
        <v>0</v>
      </c>
      <c r="F77" s="3"/>
      <c r="G77" s="2">
        <f t="shared" si="10"/>
        <v>1125</v>
      </c>
      <c r="H77" s="2">
        <f t="shared" si="11"/>
        <v>168.80922606891517</v>
      </c>
    </row>
    <row r="78" spans="1:8">
      <c r="A78">
        <f t="shared" si="9"/>
        <v>71</v>
      </c>
      <c r="B78" s="2" t="str">
        <f t="shared" si="6"/>
        <v>paidoff</v>
      </c>
      <c r="C78" s="3"/>
      <c r="D78" s="2" t="str">
        <f t="shared" si="7"/>
        <v>paidoff</v>
      </c>
      <c r="E78" s="2">
        <f t="shared" si="8"/>
        <v>0</v>
      </c>
      <c r="F78" s="3"/>
      <c r="G78" s="2">
        <f t="shared" si="10"/>
        <v>1125</v>
      </c>
      <c r="H78" s="2">
        <f t="shared" si="11"/>
        <v>168.80922606891517</v>
      </c>
    </row>
    <row r="79" spans="1:8">
      <c r="A79">
        <f t="shared" si="9"/>
        <v>72</v>
      </c>
      <c r="B79" s="2" t="str">
        <f t="shared" si="6"/>
        <v>paidoff</v>
      </c>
      <c r="C79" s="3"/>
      <c r="D79" s="2" t="str">
        <f t="shared" si="7"/>
        <v>paidoff</v>
      </c>
      <c r="E79" s="2">
        <f t="shared" si="8"/>
        <v>0</v>
      </c>
      <c r="F79" s="3"/>
      <c r="G79" s="2">
        <f t="shared" si="10"/>
        <v>1125</v>
      </c>
      <c r="H79" s="2">
        <f t="shared" si="11"/>
        <v>168.80922606891517</v>
      </c>
    </row>
    <row r="80" spans="1:8">
      <c r="A80">
        <f t="shared" si="9"/>
        <v>73</v>
      </c>
      <c r="B80" s="2" t="str">
        <f t="shared" si="6"/>
        <v>paidoff</v>
      </c>
      <c r="C80" s="3"/>
      <c r="D80" s="2" t="str">
        <f t="shared" si="7"/>
        <v>paidoff</v>
      </c>
      <c r="E80" s="2">
        <f t="shared" si="8"/>
        <v>0</v>
      </c>
      <c r="F80" s="3"/>
      <c r="G80" s="2">
        <f t="shared" si="10"/>
        <v>1125</v>
      </c>
      <c r="H80" s="2">
        <f t="shared" si="11"/>
        <v>168.80922606891517</v>
      </c>
    </row>
    <row r="81" spans="1:8">
      <c r="A81">
        <f t="shared" si="9"/>
        <v>74</v>
      </c>
      <c r="B81" s="2" t="str">
        <f t="shared" si="6"/>
        <v>paidoff</v>
      </c>
      <c r="C81" s="3"/>
      <c r="D81" s="2" t="str">
        <f t="shared" si="7"/>
        <v>paidoff</v>
      </c>
      <c r="E81" s="2">
        <f t="shared" si="8"/>
        <v>0</v>
      </c>
      <c r="F81" s="3"/>
      <c r="G81" s="2">
        <f t="shared" si="10"/>
        <v>1125</v>
      </c>
      <c r="H81" s="2">
        <f t="shared" si="11"/>
        <v>168.80922606891517</v>
      </c>
    </row>
    <row r="82" spans="1:8">
      <c r="A82">
        <f t="shared" si="9"/>
        <v>75</v>
      </c>
      <c r="B82" s="2" t="str">
        <f t="shared" si="6"/>
        <v>paidoff</v>
      </c>
      <c r="C82" s="3"/>
      <c r="D82" s="2" t="str">
        <f t="shared" si="7"/>
        <v>paidoff</v>
      </c>
      <c r="E82" s="2">
        <f t="shared" si="8"/>
        <v>0</v>
      </c>
      <c r="F82" s="3"/>
      <c r="G82" s="2">
        <f t="shared" si="10"/>
        <v>1125</v>
      </c>
      <c r="H82" s="2">
        <f t="shared" si="11"/>
        <v>168.80922606891517</v>
      </c>
    </row>
    <row r="83" spans="1:8">
      <c r="A83">
        <f t="shared" si="9"/>
        <v>76</v>
      </c>
      <c r="B83" s="2" t="str">
        <f t="shared" si="6"/>
        <v>paidoff</v>
      </c>
      <c r="C83" s="3"/>
      <c r="D83" s="2" t="str">
        <f t="shared" si="7"/>
        <v>paidoff</v>
      </c>
      <c r="E83" s="2">
        <f t="shared" si="8"/>
        <v>0</v>
      </c>
      <c r="F83" s="3"/>
      <c r="G83" s="2">
        <f t="shared" si="10"/>
        <v>1125</v>
      </c>
      <c r="H83" s="2">
        <f t="shared" si="11"/>
        <v>168.80922606891517</v>
      </c>
    </row>
    <row r="84" spans="1:8">
      <c r="A84">
        <f t="shared" si="9"/>
        <v>77</v>
      </c>
      <c r="B84" s="2" t="str">
        <f t="shared" si="6"/>
        <v>paidoff</v>
      </c>
      <c r="C84" s="3"/>
      <c r="D84" s="2" t="str">
        <f t="shared" si="7"/>
        <v>paidoff</v>
      </c>
      <c r="E84" s="2">
        <f t="shared" si="8"/>
        <v>0</v>
      </c>
      <c r="F84" s="3"/>
      <c r="G84" s="2">
        <f t="shared" si="10"/>
        <v>1125</v>
      </c>
      <c r="H84" s="2">
        <f t="shared" si="11"/>
        <v>168.80922606891517</v>
      </c>
    </row>
    <row r="85" spans="1:8">
      <c r="A85">
        <f t="shared" si="9"/>
        <v>78</v>
      </c>
      <c r="B85" s="2" t="str">
        <f t="shared" si="6"/>
        <v>paidoff</v>
      </c>
      <c r="C85" s="3"/>
      <c r="D85" s="2" t="str">
        <f t="shared" si="7"/>
        <v>paidoff</v>
      </c>
      <c r="E85" s="2">
        <f t="shared" si="8"/>
        <v>0</v>
      </c>
      <c r="F85" s="3"/>
      <c r="G85" s="2">
        <f t="shared" si="10"/>
        <v>1125</v>
      </c>
      <c r="H85" s="2">
        <f t="shared" si="11"/>
        <v>168.80922606891517</v>
      </c>
    </row>
    <row r="86" spans="1:8">
      <c r="A86">
        <f t="shared" si="9"/>
        <v>79</v>
      </c>
      <c r="B86" s="2" t="str">
        <f t="shared" si="6"/>
        <v>paidoff</v>
      </c>
      <c r="C86" s="3"/>
      <c r="D86" s="2" t="str">
        <f t="shared" si="7"/>
        <v>paidoff</v>
      </c>
      <c r="E86" s="2">
        <f t="shared" si="8"/>
        <v>0</v>
      </c>
      <c r="F86" s="3"/>
      <c r="G86" s="2">
        <f t="shared" si="10"/>
        <v>1125</v>
      </c>
      <c r="H86" s="2">
        <f t="shared" si="11"/>
        <v>168.80922606891517</v>
      </c>
    </row>
    <row r="87" spans="1:8">
      <c r="A87">
        <f t="shared" si="9"/>
        <v>80</v>
      </c>
      <c r="B87" s="2" t="str">
        <f t="shared" si="6"/>
        <v>paidoff</v>
      </c>
      <c r="C87" s="3"/>
      <c r="D87" s="2" t="str">
        <f t="shared" si="7"/>
        <v>paidoff</v>
      </c>
      <c r="E87" s="2">
        <f t="shared" si="8"/>
        <v>0</v>
      </c>
      <c r="F87" s="3"/>
      <c r="G87" s="2">
        <f t="shared" si="10"/>
        <v>1125</v>
      </c>
      <c r="H87" s="2">
        <f t="shared" si="11"/>
        <v>168.80922606891517</v>
      </c>
    </row>
    <row r="88" spans="1:8">
      <c r="A88">
        <f t="shared" si="9"/>
        <v>81</v>
      </c>
      <c r="B88" s="2" t="str">
        <f t="shared" si="6"/>
        <v>paidoff</v>
      </c>
      <c r="C88" s="3"/>
      <c r="D88" s="2" t="str">
        <f t="shared" si="7"/>
        <v>paidoff</v>
      </c>
      <c r="E88" s="2">
        <f t="shared" si="8"/>
        <v>0</v>
      </c>
      <c r="F88" s="3"/>
      <c r="G88" s="2">
        <f t="shared" si="10"/>
        <v>1125</v>
      </c>
      <c r="H88" s="2">
        <f t="shared" si="11"/>
        <v>168.80922606891517</v>
      </c>
    </row>
    <row r="89" spans="1:8">
      <c r="A89">
        <f t="shared" si="9"/>
        <v>82</v>
      </c>
      <c r="B89" s="2" t="str">
        <f t="shared" si="6"/>
        <v>paidoff</v>
      </c>
      <c r="C89" s="3"/>
      <c r="D89" s="2" t="str">
        <f t="shared" si="7"/>
        <v>paidoff</v>
      </c>
      <c r="E89" s="2">
        <f t="shared" si="8"/>
        <v>0</v>
      </c>
      <c r="F89" s="3"/>
      <c r="G89" s="2">
        <f t="shared" si="10"/>
        <v>1125</v>
      </c>
      <c r="H89" s="2">
        <f t="shared" si="11"/>
        <v>168.80922606891517</v>
      </c>
    </row>
    <row r="90" spans="1:8">
      <c r="A90">
        <f t="shared" si="9"/>
        <v>83</v>
      </c>
      <c r="B90" s="2" t="str">
        <f t="shared" si="6"/>
        <v>paidoff</v>
      </c>
      <c r="C90" s="3"/>
      <c r="D90" s="2" t="str">
        <f t="shared" si="7"/>
        <v>paidoff</v>
      </c>
      <c r="E90" s="2">
        <f t="shared" si="8"/>
        <v>0</v>
      </c>
      <c r="F90" s="3"/>
      <c r="G90" s="2">
        <f t="shared" si="10"/>
        <v>1125</v>
      </c>
      <c r="H90" s="2">
        <f t="shared" si="11"/>
        <v>168.80922606891517</v>
      </c>
    </row>
    <row r="91" spans="1:8">
      <c r="A91">
        <f t="shared" si="9"/>
        <v>84</v>
      </c>
      <c r="B91" s="2" t="str">
        <f t="shared" si="6"/>
        <v>paidoff</v>
      </c>
      <c r="C91" s="3"/>
      <c r="D91" s="2" t="str">
        <f t="shared" si="7"/>
        <v>paidoff</v>
      </c>
      <c r="E91" s="2">
        <f t="shared" si="8"/>
        <v>0</v>
      </c>
      <c r="F91" s="3"/>
      <c r="G91" s="2">
        <f t="shared" si="10"/>
        <v>1125</v>
      </c>
      <c r="H91" s="2">
        <f t="shared" si="11"/>
        <v>168.80922606891517</v>
      </c>
    </row>
    <row r="92" spans="1:8">
      <c r="A92">
        <f t="shared" si="9"/>
        <v>85</v>
      </c>
      <c r="B92" s="2" t="str">
        <f t="shared" si="6"/>
        <v>paidoff</v>
      </c>
      <c r="C92" s="3"/>
      <c r="D92" s="2" t="str">
        <f t="shared" si="7"/>
        <v>paidoff</v>
      </c>
      <c r="E92" s="2">
        <f t="shared" si="8"/>
        <v>0</v>
      </c>
      <c r="F92" s="3"/>
      <c r="G92" s="2">
        <f t="shared" si="10"/>
        <v>1125</v>
      </c>
      <c r="H92" s="2">
        <f t="shared" si="11"/>
        <v>168.80922606891517</v>
      </c>
    </row>
    <row r="93" spans="1:8">
      <c r="A93">
        <f t="shared" si="9"/>
        <v>86</v>
      </c>
      <c r="B93" s="2" t="str">
        <f t="shared" si="6"/>
        <v>paidoff</v>
      </c>
      <c r="C93" s="3"/>
      <c r="D93" s="2" t="str">
        <f t="shared" si="7"/>
        <v>paidoff</v>
      </c>
      <c r="E93" s="2">
        <f t="shared" si="8"/>
        <v>0</v>
      </c>
      <c r="F93" s="3"/>
      <c r="G93" s="2">
        <f t="shared" si="10"/>
        <v>1125</v>
      </c>
      <c r="H93" s="2">
        <f t="shared" si="11"/>
        <v>168.80922606891517</v>
      </c>
    </row>
    <row r="94" spans="1:8">
      <c r="A94">
        <f t="shared" si="9"/>
        <v>87</v>
      </c>
      <c r="B94" s="2" t="str">
        <f t="shared" si="6"/>
        <v>paidoff</v>
      </c>
      <c r="C94" s="3"/>
      <c r="D94" s="2" t="str">
        <f t="shared" si="7"/>
        <v>paidoff</v>
      </c>
      <c r="E94" s="2">
        <f t="shared" si="8"/>
        <v>0</v>
      </c>
      <c r="F94" s="3"/>
      <c r="G94" s="2">
        <f t="shared" si="10"/>
        <v>1125</v>
      </c>
      <c r="H94" s="2">
        <f t="shared" si="11"/>
        <v>168.80922606891517</v>
      </c>
    </row>
    <row r="95" spans="1:8">
      <c r="A95">
        <f t="shared" si="9"/>
        <v>88</v>
      </c>
      <c r="B95" s="2" t="str">
        <f t="shared" si="6"/>
        <v>paidoff</v>
      </c>
      <c r="C95" s="3"/>
      <c r="D95" s="2" t="str">
        <f t="shared" si="7"/>
        <v>paidoff</v>
      </c>
      <c r="E95" s="2">
        <f t="shared" si="8"/>
        <v>0</v>
      </c>
      <c r="F95" s="3"/>
      <c r="G95" s="2">
        <f t="shared" si="10"/>
        <v>1125</v>
      </c>
      <c r="H95" s="2">
        <f t="shared" si="11"/>
        <v>168.80922606891517</v>
      </c>
    </row>
    <row r="96" spans="1:8">
      <c r="A96">
        <f t="shared" si="9"/>
        <v>89</v>
      </c>
      <c r="B96" s="2" t="str">
        <f t="shared" si="6"/>
        <v>paidoff</v>
      </c>
      <c r="C96" s="3"/>
      <c r="D96" s="2" t="str">
        <f t="shared" si="7"/>
        <v>paidoff</v>
      </c>
      <c r="E96" s="2">
        <f t="shared" si="8"/>
        <v>0</v>
      </c>
      <c r="F96" s="3"/>
      <c r="G96" s="2">
        <f t="shared" si="10"/>
        <v>1125</v>
      </c>
      <c r="H96" s="2">
        <f t="shared" si="11"/>
        <v>168.80922606891517</v>
      </c>
    </row>
    <row r="97" spans="1:8">
      <c r="A97">
        <f t="shared" si="9"/>
        <v>90</v>
      </c>
      <c r="B97" s="2" t="str">
        <f t="shared" si="6"/>
        <v>paidoff</v>
      </c>
      <c r="C97" s="3"/>
      <c r="D97" s="2" t="str">
        <f t="shared" si="7"/>
        <v>paidoff</v>
      </c>
      <c r="E97" s="2">
        <f t="shared" si="8"/>
        <v>0</v>
      </c>
      <c r="F97" s="3"/>
      <c r="G97" s="2">
        <f t="shared" si="10"/>
        <v>1125</v>
      </c>
      <c r="H97" s="2">
        <f t="shared" si="11"/>
        <v>168.80922606891517</v>
      </c>
    </row>
    <row r="98" spans="1:8">
      <c r="A98">
        <f t="shared" si="9"/>
        <v>91</v>
      </c>
      <c r="B98" s="2" t="str">
        <f t="shared" si="6"/>
        <v>paidoff</v>
      </c>
      <c r="C98" s="3"/>
      <c r="D98" s="2" t="str">
        <f t="shared" si="7"/>
        <v>paidoff</v>
      </c>
      <c r="E98" s="2">
        <f t="shared" si="8"/>
        <v>0</v>
      </c>
      <c r="F98" s="3"/>
      <c r="G98" s="2">
        <f t="shared" si="10"/>
        <v>1125</v>
      </c>
      <c r="H98" s="2">
        <f t="shared" si="11"/>
        <v>168.80922606891517</v>
      </c>
    </row>
    <row r="99" spans="1:8">
      <c r="A99">
        <f t="shared" si="9"/>
        <v>92</v>
      </c>
      <c r="B99" s="2" t="str">
        <f t="shared" si="6"/>
        <v>paidoff</v>
      </c>
      <c r="C99" s="3"/>
      <c r="D99" s="2" t="str">
        <f t="shared" si="7"/>
        <v>paidoff</v>
      </c>
      <c r="E99" s="2">
        <f t="shared" si="8"/>
        <v>0</v>
      </c>
      <c r="F99" s="3"/>
      <c r="G99" s="2">
        <f t="shared" si="10"/>
        <v>1125</v>
      </c>
      <c r="H99" s="2">
        <f t="shared" si="11"/>
        <v>168.80922606891517</v>
      </c>
    </row>
    <row r="100" spans="1:8">
      <c r="A100">
        <f t="shared" si="9"/>
        <v>93</v>
      </c>
      <c r="B100" s="2" t="str">
        <f t="shared" si="6"/>
        <v>paidoff</v>
      </c>
      <c r="C100" s="3"/>
      <c r="D100" s="2" t="str">
        <f t="shared" si="7"/>
        <v>paidoff</v>
      </c>
      <c r="E100" s="2">
        <f t="shared" si="8"/>
        <v>0</v>
      </c>
      <c r="F100" s="3"/>
      <c r="G100" s="2">
        <f t="shared" si="10"/>
        <v>1125</v>
      </c>
      <c r="H100" s="2">
        <f t="shared" si="11"/>
        <v>168.80922606891517</v>
      </c>
    </row>
    <row r="101" spans="1:8">
      <c r="A101">
        <f t="shared" si="9"/>
        <v>94</v>
      </c>
      <c r="B101" s="2" t="str">
        <f t="shared" si="6"/>
        <v>paidoff</v>
      </c>
      <c r="C101" s="3"/>
      <c r="D101" s="2" t="str">
        <f t="shared" si="7"/>
        <v>paidoff</v>
      </c>
      <c r="E101" s="2">
        <f t="shared" si="8"/>
        <v>0</v>
      </c>
      <c r="F101" s="3"/>
      <c r="G101" s="2">
        <f t="shared" si="10"/>
        <v>1125</v>
      </c>
      <c r="H101" s="2">
        <f t="shared" si="11"/>
        <v>168.80922606891517</v>
      </c>
    </row>
    <row r="102" spans="1:8">
      <c r="A102">
        <f t="shared" si="9"/>
        <v>95</v>
      </c>
      <c r="B102" s="2" t="str">
        <f t="shared" si="6"/>
        <v>paidoff</v>
      </c>
      <c r="C102" s="3"/>
      <c r="D102" s="2" t="str">
        <f t="shared" si="7"/>
        <v>paidoff</v>
      </c>
      <c r="E102" s="2">
        <f t="shared" si="8"/>
        <v>0</v>
      </c>
      <c r="F102" s="3"/>
      <c r="G102" s="2">
        <f t="shared" si="10"/>
        <v>1125</v>
      </c>
      <c r="H102" s="2">
        <f t="shared" si="11"/>
        <v>168.80922606891517</v>
      </c>
    </row>
    <row r="103" spans="1:8">
      <c r="A103">
        <f t="shared" si="9"/>
        <v>96</v>
      </c>
      <c r="B103" s="2" t="str">
        <f t="shared" si="6"/>
        <v>paidoff</v>
      </c>
      <c r="C103" s="3"/>
      <c r="D103" s="2" t="str">
        <f t="shared" si="7"/>
        <v>paidoff</v>
      </c>
      <c r="E103" s="2">
        <f t="shared" si="8"/>
        <v>0</v>
      </c>
      <c r="F103" s="3"/>
      <c r="G103" s="2">
        <f t="shared" si="10"/>
        <v>1125</v>
      </c>
      <c r="H103" s="2">
        <f t="shared" si="11"/>
        <v>168.80922606891517</v>
      </c>
    </row>
    <row r="104" spans="1:8">
      <c r="A104">
        <f t="shared" si="9"/>
        <v>97</v>
      </c>
      <c r="B104" s="2" t="str">
        <f t="shared" si="6"/>
        <v>paidoff</v>
      </c>
      <c r="C104" s="3"/>
      <c r="D104" s="2" t="str">
        <f t="shared" si="7"/>
        <v>paidoff</v>
      </c>
      <c r="E104" s="2">
        <f t="shared" si="8"/>
        <v>0</v>
      </c>
      <c r="F104" s="3"/>
      <c r="G104" s="2">
        <f t="shared" si="10"/>
        <v>1125</v>
      </c>
      <c r="H104" s="2">
        <f t="shared" si="11"/>
        <v>168.80922606891517</v>
      </c>
    </row>
    <row r="105" spans="1:8">
      <c r="A105">
        <f t="shared" si="9"/>
        <v>98</v>
      </c>
      <c r="B105" s="2" t="str">
        <f t="shared" si="6"/>
        <v>paidoff</v>
      </c>
      <c r="C105" s="3"/>
      <c r="D105" s="2" t="str">
        <f t="shared" si="7"/>
        <v>paidoff</v>
      </c>
      <c r="E105" s="2">
        <f t="shared" si="8"/>
        <v>0</v>
      </c>
      <c r="F105" s="3"/>
      <c r="G105" s="2">
        <f t="shared" si="10"/>
        <v>1125</v>
      </c>
      <c r="H105" s="2">
        <f t="shared" si="11"/>
        <v>168.80922606891517</v>
      </c>
    </row>
    <row r="106" spans="1:8">
      <c r="A106">
        <f t="shared" si="9"/>
        <v>99</v>
      </c>
      <c r="B106" s="2" t="str">
        <f t="shared" si="6"/>
        <v>paidoff</v>
      </c>
      <c r="C106" s="3"/>
      <c r="D106" s="2" t="str">
        <f t="shared" si="7"/>
        <v>paidoff</v>
      </c>
      <c r="E106" s="2">
        <f t="shared" si="8"/>
        <v>0</v>
      </c>
      <c r="F106" s="3"/>
      <c r="G106" s="2">
        <f t="shared" si="10"/>
        <v>1125</v>
      </c>
      <c r="H106" s="2">
        <f t="shared" si="11"/>
        <v>168.80922606891517</v>
      </c>
    </row>
    <row r="107" spans="1:8">
      <c r="A107">
        <f t="shared" si="9"/>
        <v>100</v>
      </c>
      <c r="B107" s="2" t="str">
        <f t="shared" si="6"/>
        <v>paidoff</v>
      </c>
      <c r="C107" s="3"/>
      <c r="D107" s="2" t="str">
        <f t="shared" si="7"/>
        <v>paidoff</v>
      </c>
      <c r="E107" s="2">
        <f t="shared" si="8"/>
        <v>0</v>
      </c>
      <c r="F107" s="3"/>
      <c r="G107" s="2">
        <f t="shared" si="10"/>
        <v>1125</v>
      </c>
      <c r="H107" s="2">
        <f t="shared" si="11"/>
        <v>168.80922606891517</v>
      </c>
    </row>
    <row r="108" spans="1:8">
      <c r="A108">
        <f t="shared" si="9"/>
        <v>101</v>
      </c>
      <c r="B108" s="2" t="str">
        <f t="shared" si="6"/>
        <v>paidoff</v>
      </c>
      <c r="C108" s="3"/>
      <c r="D108" s="2" t="str">
        <f t="shared" si="7"/>
        <v>paidoff</v>
      </c>
      <c r="E108" s="2">
        <f t="shared" si="8"/>
        <v>0</v>
      </c>
      <c r="F108" s="3"/>
      <c r="G108" s="2">
        <f t="shared" si="10"/>
        <v>1125</v>
      </c>
      <c r="H108" s="2">
        <f t="shared" si="11"/>
        <v>168.80922606891517</v>
      </c>
    </row>
    <row r="109" spans="1:8">
      <c r="A109">
        <f t="shared" si="9"/>
        <v>102</v>
      </c>
      <c r="B109" s="2" t="str">
        <f t="shared" si="6"/>
        <v>paidoff</v>
      </c>
      <c r="C109" s="3"/>
      <c r="D109" s="2" t="str">
        <f t="shared" si="7"/>
        <v>paidoff</v>
      </c>
      <c r="E109" s="2">
        <f t="shared" si="8"/>
        <v>0</v>
      </c>
      <c r="F109" s="3"/>
      <c r="G109" s="2">
        <f t="shared" si="10"/>
        <v>1125</v>
      </c>
      <c r="H109" s="2">
        <f t="shared" si="11"/>
        <v>168.80922606891517</v>
      </c>
    </row>
    <row r="110" spans="1:8">
      <c r="A110">
        <f t="shared" si="9"/>
        <v>103</v>
      </c>
      <c r="B110" s="2" t="str">
        <f t="shared" si="6"/>
        <v>paidoff</v>
      </c>
      <c r="C110" s="3"/>
      <c r="D110" s="2" t="str">
        <f t="shared" si="7"/>
        <v>paidoff</v>
      </c>
      <c r="E110" s="2">
        <f t="shared" si="8"/>
        <v>0</v>
      </c>
      <c r="F110" s="3"/>
      <c r="G110" s="2">
        <f t="shared" si="10"/>
        <v>1125</v>
      </c>
      <c r="H110" s="2">
        <f t="shared" si="11"/>
        <v>168.80922606891517</v>
      </c>
    </row>
    <row r="111" spans="1:8">
      <c r="A111">
        <f t="shared" si="9"/>
        <v>104</v>
      </c>
      <c r="B111" s="2" t="str">
        <f t="shared" si="6"/>
        <v>paidoff</v>
      </c>
      <c r="C111" s="3"/>
      <c r="D111" s="2" t="str">
        <f t="shared" si="7"/>
        <v>paidoff</v>
      </c>
      <c r="E111" s="2">
        <f t="shared" si="8"/>
        <v>0</v>
      </c>
      <c r="F111" s="3"/>
      <c r="G111" s="2">
        <f t="shared" si="10"/>
        <v>1125</v>
      </c>
      <c r="H111" s="2">
        <f t="shared" si="11"/>
        <v>168.80922606891517</v>
      </c>
    </row>
    <row r="112" spans="1:8">
      <c r="A112">
        <f t="shared" si="9"/>
        <v>105</v>
      </c>
      <c r="B112" s="2" t="str">
        <f t="shared" si="6"/>
        <v>paidoff</v>
      </c>
      <c r="C112" s="3"/>
      <c r="D112" s="2" t="str">
        <f t="shared" si="7"/>
        <v>paidoff</v>
      </c>
      <c r="E112" s="2">
        <f t="shared" si="8"/>
        <v>0</v>
      </c>
      <c r="F112" s="3"/>
      <c r="G112" s="2">
        <f t="shared" si="10"/>
        <v>1125</v>
      </c>
      <c r="H112" s="2">
        <f t="shared" si="11"/>
        <v>168.80922606891517</v>
      </c>
    </row>
    <row r="113" spans="1:8">
      <c r="A113">
        <f t="shared" si="9"/>
        <v>106</v>
      </c>
      <c r="B113" s="2" t="str">
        <f t="shared" si="6"/>
        <v>paidoff</v>
      </c>
      <c r="C113" s="3"/>
      <c r="D113" s="2" t="str">
        <f t="shared" si="7"/>
        <v>paidoff</v>
      </c>
      <c r="E113" s="2">
        <f t="shared" si="8"/>
        <v>0</v>
      </c>
      <c r="F113" s="3"/>
      <c r="G113" s="2">
        <f t="shared" si="10"/>
        <v>1125</v>
      </c>
      <c r="H113" s="2">
        <f t="shared" si="11"/>
        <v>168.80922606891517</v>
      </c>
    </row>
    <row r="114" spans="1:8">
      <c r="A114">
        <f t="shared" si="9"/>
        <v>107</v>
      </c>
      <c r="B114" s="2" t="str">
        <f t="shared" si="6"/>
        <v>paidoff</v>
      </c>
      <c r="C114" s="3"/>
      <c r="D114" s="2" t="str">
        <f t="shared" si="7"/>
        <v>paidoff</v>
      </c>
      <c r="E114" s="2">
        <f t="shared" si="8"/>
        <v>0</v>
      </c>
      <c r="F114" s="3"/>
      <c r="G114" s="2">
        <f t="shared" si="10"/>
        <v>1125</v>
      </c>
      <c r="H114" s="2">
        <f t="shared" si="11"/>
        <v>168.80922606891517</v>
      </c>
    </row>
    <row r="115" spans="1:8">
      <c r="A115">
        <f t="shared" si="9"/>
        <v>108</v>
      </c>
      <c r="B115" s="2" t="str">
        <f t="shared" si="6"/>
        <v>paidoff</v>
      </c>
      <c r="C115" s="3"/>
      <c r="D115" s="2" t="str">
        <f t="shared" si="7"/>
        <v>paidoff</v>
      </c>
      <c r="E115" s="2">
        <f t="shared" si="8"/>
        <v>0</v>
      </c>
      <c r="F115" s="3"/>
      <c r="G115" s="2">
        <f t="shared" si="10"/>
        <v>1125</v>
      </c>
      <c r="H115" s="2">
        <f t="shared" si="11"/>
        <v>168.80922606891517</v>
      </c>
    </row>
    <row r="116" spans="1:8">
      <c r="A116">
        <f t="shared" si="9"/>
        <v>109</v>
      </c>
      <c r="B116" s="2" t="str">
        <f t="shared" si="6"/>
        <v>paidoff</v>
      </c>
      <c r="C116" s="3"/>
      <c r="D116" s="2" t="str">
        <f t="shared" si="7"/>
        <v>paidoff</v>
      </c>
      <c r="E116" s="2">
        <f t="shared" si="8"/>
        <v>0</v>
      </c>
      <c r="F116" s="3"/>
      <c r="G116" s="2">
        <f t="shared" si="10"/>
        <v>1125</v>
      </c>
      <c r="H116" s="2">
        <f t="shared" si="11"/>
        <v>168.80922606891517</v>
      </c>
    </row>
    <row r="117" spans="1:8">
      <c r="A117">
        <f t="shared" si="9"/>
        <v>110</v>
      </c>
      <c r="B117" s="2" t="str">
        <f t="shared" si="6"/>
        <v>paidoff</v>
      </c>
      <c r="C117" s="3"/>
      <c r="D117" s="2" t="str">
        <f t="shared" si="7"/>
        <v>paidoff</v>
      </c>
      <c r="E117" s="2">
        <f t="shared" si="8"/>
        <v>0</v>
      </c>
      <c r="F117" s="3"/>
      <c r="G117" s="2">
        <f t="shared" si="10"/>
        <v>1125</v>
      </c>
      <c r="H117" s="2">
        <f t="shared" si="11"/>
        <v>168.80922606891517</v>
      </c>
    </row>
    <row r="118" spans="1:8">
      <c r="A118">
        <f t="shared" si="9"/>
        <v>111</v>
      </c>
      <c r="B118" s="2" t="str">
        <f t="shared" si="6"/>
        <v>paidoff</v>
      </c>
      <c r="C118" s="3"/>
      <c r="D118" s="2" t="str">
        <f t="shared" si="7"/>
        <v>paidoff</v>
      </c>
      <c r="E118" s="2">
        <f t="shared" si="8"/>
        <v>0</v>
      </c>
      <c r="F118" s="3"/>
      <c r="G118" s="2">
        <f t="shared" si="10"/>
        <v>1125</v>
      </c>
      <c r="H118" s="2">
        <f t="shared" si="11"/>
        <v>168.80922606891517</v>
      </c>
    </row>
    <row r="119" spans="1:8">
      <c r="A119">
        <f t="shared" si="9"/>
        <v>112</v>
      </c>
      <c r="B119" s="2" t="str">
        <f t="shared" si="6"/>
        <v>paidoff</v>
      </c>
      <c r="C119" s="3"/>
      <c r="D119" s="2" t="str">
        <f t="shared" si="7"/>
        <v>paidoff</v>
      </c>
      <c r="E119" s="2">
        <f t="shared" si="8"/>
        <v>0</v>
      </c>
      <c r="F119" s="3"/>
      <c r="G119" s="2">
        <f t="shared" si="10"/>
        <v>1125</v>
      </c>
      <c r="H119" s="2">
        <f t="shared" si="11"/>
        <v>168.80922606891517</v>
      </c>
    </row>
    <row r="120" spans="1:8">
      <c r="A120">
        <f t="shared" si="9"/>
        <v>113</v>
      </c>
      <c r="B120" s="2" t="str">
        <f t="shared" ref="B120:B127" si="12" xml:space="preserve"> IF(AND(B119="paidoff",D119="paidoff"), "paidoff",IF(B119+C119+D119-E119-F119&lt;=0,"paidoff",B119+C119+D119-E119-F119))</f>
        <v>paidoff</v>
      </c>
      <c r="C120" s="3"/>
      <c r="D120" s="2" t="str">
        <f t="shared" ref="D120:D127" si="13">IF(B120="paidoff","paidoff",APR/12*(B120+C120))</f>
        <v>paidoff</v>
      </c>
      <c r="E120" s="2">
        <f t="shared" ref="E120:E127" si="14">IF(B120="paidoff",0,payment)</f>
        <v>0</v>
      </c>
      <c r="F120" s="3"/>
      <c r="G120" s="2">
        <f t="shared" si="10"/>
        <v>1125</v>
      </c>
      <c r="H120" s="2">
        <f t="shared" si="11"/>
        <v>168.80922606891517</v>
      </c>
    </row>
    <row r="121" spans="1:8">
      <c r="A121">
        <f t="shared" si="9"/>
        <v>114</v>
      </c>
      <c r="B121" s="2" t="str">
        <f t="shared" si="12"/>
        <v>paidoff</v>
      </c>
      <c r="C121" s="3"/>
      <c r="D121" s="2" t="str">
        <f t="shared" si="13"/>
        <v>paidoff</v>
      </c>
      <c r="E121" s="2">
        <f t="shared" si="14"/>
        <v>0</v>
      </c>
      <c r="F121" s="3"/>
      <c r="G121" s="2">
        <f t="shared" si="10"/>
        <v>1125</v>
      </c>
      <c r="H121" s="2">
        <f t="shared" si="11"/>
        <v>168.80922606891517</v>
      </c>
    </row>
    <row r="122" spans="1:8">
      <c r="A122">
        <f t="shared" si="9"/>
        <v>115</v>
      </c>
      <c r="B122" s="2" t="str">
        <f t="shared" si="12"/>
        <v>paidoff</v>
      </c>
      <c r="C122" s="3"/>
      <c r="D122" s="2" t="str">
        <f t="shared" si="13"/>
        <v>paidoff</v>
      </c>
      <c r="E122" s="2">
        <f t="shared" si="14"/>
        <v>0</v>
      </c>
      <c r="F122" s="3"/>
      <c r="G122" s="2">
        <f t="shared" si="10"/>
        <v>1125</v>
      </c>
      <c r="H122" s="2">
        <f t="shared" si="11"/>
        <v>168.80922606891517</v>
      </c>
    </row>
    <row r="123" spans="1:8">
      <c r="A123">
        <f t="shared" si="9"/>
        <v>116</v>
      </c>
      <c r="B123" s="2" t="str">
        <f t="shared" si="12"/>
        <v>paidoff</v>
      </c>
      <c r="C123" s="3"/>
      <c r="D123" s="2" t="str">
        <f t="shared" si="13"/>
        <v>paidoff</v>
      </c>
      <c r="E123" s="2">
        <f t="shared" si="14"/>
        <v>0</v>
      </c>
      <c r="F123" s="3"/>
      <c r="G123" s="2">
        <f t="shared" si="10"/>
        <v>1125</v>
      </c>
      <c r="H123" s="2">
        <f t="shared" si="11"/>
        <v>168.80922606891517</v>
      </c>
    </row>
    <row r="124" spans="1:8">
      <c r="A124">
        <f t="shared" si="9"/>
        <v>117</v>
      </c>
      <c r="B124" s="2" t="str">
        <f t="shared" si="12"/>
        <v>paidoff</v>
      </c>
      <c r="C124" s="3"/>
      <c r="D124" s="2" t="str">
        <f t="shared" si="13"/>
        <v>paidoff</v>
      </c>
      <c r="E124" s="2">
        <f t="shared" si="14"/>
        <v>0</v>
      </c>
      <c r="F124" s="3"/>
      <c r="G124" s="2">
        <f t="shared" si="10"/>
        <v>1125</v>
      </c>
      <c r="H124" s="2">
        <f t="shared" si="11"/>
        <v>168.80922606891517</v>
      </c>
    </row>
    <row r="125" spans="1:8">
      <c r="A125">
        <f t="shared" si="9"/>
        <v>118</v>
      </c>
      <c r="B125" s="2" t="str">
        <f t="shared" si="12"/>
        <v>paidoff</v>
      </c>
      <c r="C125" s="3"/>
      <c r="D125" s="2" t="str">
        <f t="shared" si="13"/>
        <v>paidoff</v>
      </c>
      <c r="E125" s="2">
        <f t="shared" si="14"/>
        <v>0</v>
      </c>
      <c r="F125" s="3"/>
      <c r="G125" s="2">
        <f t="shared" si="10"/>
        <v>1125</v>
      </c>
      <c r="H125" s="2">
        <f t="shared" si="11"/>
        <v>168.80922606891517</v>
      </c>
    </row>
    <row r="126" spans="1:8">
      <c r="A126">
        <f t="shared" si="9"/>
        <v>119</v>
      </c>
      <c r="B126" s="2" t="str">
        <f t="shared" si="12"/>
        <v>paidoff</v>
      </c>
      <c r="C126" s="3"/>
      <c r="D126" s="2" t="str">
        <f t="shared" si="13"/>
        <v>paidoff</v>
      </c>
      <c r="E126" s="2">
        <f t="shared" si="14"/>
        <v>0</v>
      </c>
      <c r="F126" s="3"/>
      <c r="G126" s="2">
        <f t="shared" si="10"/>
        <v>1125</v>
      </c>
      <c r="H126" s="2">
        <f t="shared" si="11"/>
        <v>168.80922606891517</v>
      </c>
    </row>
    <row r="127" spans="1:8">
      <c r="A127">
        <f t="shared" si="9"/>
        <v>120</v>
      </c>
      <c r="B127" s="2" t="str">
        <f t="shared" si="12"/>
        <v>paidoff</v>
      </c>
      <c r="C127" s="3"/>
      <c r="D127" s="2" t="str">
        <f t="shared" si="13"/>
        <v>paidoff</v>
      </c>
      <c r="E127" s="2">
        <f t="shared" si="14"/>
        <v>0</v>
      </c>
      <c r="F127" s="3"/>
      <c r="G127" s="2">
        <f>G126+E127+F127</f>
        <v>1125</v>
      </c>
      <c r="H127" s="2">
        <f t="shared" si="11"/>
        <v>168.80922606891517</v>
      </c>
    </row>
  </sheetData>
  <phoneticPr fontId="19" type="noConversion"/>
  <pageMargins left="0.7" right="0.7" top="0.75" bottom="0.75" header="0.3" footer="0.3"/>
  <pageSetup orientation="portrait" horizontalDpi="4294967292" verticalDpi="4294967292" r:id="rId1"/>
  <drawing r:id="rId2"/>
  <legacy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APR</vt:lpstr>
      <vt:lpstr>Balance</vt:lpstr>
      <vt:lpstr>monthly_payment</vt:lpstr>
      <vt:lpstr>payment</vt:lpstr>
    </vt:vector>
  </TitlesOfParts>
  <Company>Wellesley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jpolito</dc:creator>
  <cp:lastModifiedBy>egaze</cp:lastModifiedBy>
  <cp:lastPrinted>2010-09-24T14:27:39Z</cp:lastPrinted>
  <dcterms:created xsi:type="dcterms:W3CDTF">2010-08-19T17:30:18Z</dcterms:created>
  <dcterms:modified xsi:type="dcterms:W3CDTF">2011-03-25T14:13:06Z</dcterms:modified>
</cp:coreProperties>
</file>